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65" windowWidth="14805" windowHeight="7950" firstSheet="1" activeTab="1"/>
  </bookViews>
  <sheets>
    <sheet name="зп по регионам и прогнозы" sheetId="1" r:id="rId1"/>
    <sheet name="зп по профессиям" sheetId="2" r:id="rId2"/>
    <sheet name="мандарины по регионам" sheetId="3" r:id="rId3"/>
    <sheet name="Итоговая таблица" sheetId="4" r:id="rId4"/>
  </sheets>
  <calcPr calcId="145621" refMode="R1C1"/>
</workbook>
</file>

<file path=xl/calcChain.xml><?xml version="1.0" encoding="utf-8"?>
<calcChain xmlns="http://schemas.openxmlformats.org/spreadsheetml/2006/main">
  <c r="X7" i="2"/>
  <c r="X8"/>
  <c r="Y8" s="1"/>
  <c r="AC8" s="1"/>
  <c r="AD8" s="1"/>
  <c r="X9"/>
  <c r="X10"/>
  <c r="X11"/>
  <c r="X12"/>
  <c r="Y12" s="1"/>
  <c r="AC12" s="1"/>
  <c r="AD12" s="1"/>
  <c r="X13"/>
  <c r="Y13" s="1"/>
  <c r="AC13" s="1"/>
  <c r="AD13" s="1"/>
  <c r="X14"/>
  <c r="Y14" s="1"/>
  <c r="AC14" s="1"/>
  <c r="AD14" s="1"/>
  <c r="X15"/>
  <c r="X16"/>
  <c r="Y16" s="1"/>
  <c r="AC16" s="1"/>
  <c r="AD16" s="1"/>
  <c r="X17"/>
  <c r="X18"/>
  <c r="X19"/>
  <c r="X20"/>
  <c r="Y20" s="1"/>
  <c r="AC20" s="1"/>
  <c r="AD20" s="1"/>
  <c r="X21"/>
  <c r="Y21" s="1"/>
  <c r="AC21" s="1"/>
  <c r="AD21" s="1"/>
  <c r="X22"/>
  <c r="Y22" s="1"/>
  <c r="AC22" s="1"/>
  <c r="AD22" s="1"/>
  <c r="X23"/>
  <c r="Y23"/>
  <c r="AC23" s="1"/>
  <c r="AD23" s="1"/>
  <c r="Y19"/>
  <c r="AC19" s="1"/>
  <c r="AD19" s="1"/>
  <c r="Y18"/>
  <c r="Y17"/>
  <c r="Y15"/>
  <c r="AC15" s="1"/>
  <c r="AD15" s="1"/>
  <c r="Y11"/>
  <c r="Y10"/>
  <c r="AC10" s="1"/>
  <c r="AD10" s="1"/>
  <c r="Y9"/>
  <c r="AC9" s="1"/>
  <c r="AD9" s="1"/>
  <c r="Y7"/>
  <c r="Y6"/>
  <c r="D7" i="4"/>
  <c r="E7" s="1"/>
  <c r="D43"/>
  <c r="E43" s="1"/>
  <c r="D90"/>
  <c r="E90" s="1"/>
  <c r="D83"/>
  <c r="E83" s="1"/>
  <c r="D67"/>
  <c r="E67" s="1"/>
  <c r="D86"/>
  <c r="E86" s="1"/>
  <c r="D49"/>
  <c r="E49" s="1"/>
  <c r="D68"/>
  <c r="E68" s="1"/>
  <c r="D35"/>
  <c r="E35" s="1"/>
  <c r="D13"/>
  <c r="E13" s="1"/>
  <c r="D19"/>
  <c r="E19" s="1"/>
  <c r="D55"/>
  <c r="E55" s="1"/>
  <c r="D32"/>
  <c r="E32" s="1"/>
  <c r="D36"/>
  <c r="E36" s="1"/>
  <c r="D78"/>
  <c r="E78" s="1"/>
  <c r="D42"/>
  <c r="E42" s="1"/>
  <c r="D89"/>
  <c r="E89" s="1"/>
  <c r="D70"/>
  <c r="E70" s="1"/>
  <c r="D3"/>
  <c r="E3" s="1"/>
  <c r="D10"/>
  <c r="E10" s="1"/>
  <c r="D34"/>
  <c r="E34" s="1"/>
  <c r="D26"/>
  <c r="E26" s="1"/>
  <c r="D25"/>
  <c r="E25" s="1"/>
  <c r="D12"/>
  <c r="E12" s="1"/>
  <c r="D33"/>
  <c r="E33" s="1"/>
  <c r="D87"/>
  <c r="E87" s="1"/>
  <c r="D64"/>
  <c r="E64" s="1"/>
  <c r="D53"/>
  <c r="E53" s="1"/>
  <c r="D6"/>
  <c r="E6" s="1"/>
  <c r="D56"/>
  <c r="E56" s="1"/>
  <c r="D48"/>
  <c r="E48" s="1"/>
  <c r="D5"/>
  <c r="E5" s="1"/>
  <c r="D54"/>
  <c r="E54" s="1"/>
  <c r="D60"/>
  <c r="E60" s="1"/>
  <c r="D71"/>
  <c r="E71" s="1"/>
  <c r="D79"/>
  <c r="E79" s="1"/>
  <c r="D40"/>
  <c r="E40" s="1"/>
  <c r="D16"/>
  <c r="E16" s="1"/>
  <c r="D44"/>
  <c r="E44" s="1"/>
  <c r="D52"/>
  <c r="E52" s="1"/>
  <c r="D23"/>
  <c r="E23" s="1"/>
  <c r="D72"/>
  <c r="E72" s="1"/>
  <c r="D80"/>
  <c r="E80" s="1"/>
  <c r="D96"/>
  <c r="E96" s="1"/>
  <c r="D93"/>
  <c r="E93" s="1"/>
  <c r="D85"/>
  <c r="E85" s="1"/>
  <c r="D14"/>
  <c r="E14" s="1"/>
  <c r="D95"/>
  <c r="E95" s="1"/>
  <c r="D65"/>
  <c r="E65" s="1"/>
  <c r="D39"/>
  <c r="E39" s="1"/>
  <c r="D62"/>
  <c r="E62" s="1"/>
  <c r="D69"/>
  <c r="E69" s="1"/>
  <c r="D94"/>
  <c r="E94" s="1"/>
  <c r="D29"/>
  <c r="E29" s="1"/>
  <c r="D76"/>
  <c r="E76" s="1"/>
  <c r="D66"/>
  <c r="E66" s="1"/>
  <c r="D21"/>
  <c r="E21" s="1"/>
  <c r="D74"/>
  <c r="E74" s="1"/>
  <c r="D17"/>
  <c r="E17" s="1"/>
  <c r="D84"/>
  <c r="E84" s="1"/>
  <c r="D81"/>
  <c r="E81" s="1"/>
  <c r="D77"/>
  <c r="E77" s="1"/>
  <c r="D41"/>
  <c r="E41" s="1"/>
  <c r="D57"/>
  <c r="E57" s="1"/>
  <c r="D11"/>
  <c r="E11" s="1"/>
  <c r="D91"/>
  <c r="E91" s="1"/>
  <c r="D47"/>
  <c r="E47" s="1"/>
  <c r="D4"/>
  <c r="E4" s="1"/>
  <c r="D2"/>
  <c r="E2" s="1"/>
  <c r="D9"/>
  <c r="E9" s="1"/>
  <c r="D20"/>
  <c r="E20" s="1"/>
  <c r="D75"/>
  <c r="E75" s="1"/>
  <c r="D51"/>
  <c r="E51" s="1"/>
  <c r="D24"/>
  <c r="E24" s="1"/>
  <c r="D73"/>
  <c r="E73" s="1"/>
  <c r="D37"/>
  <c r="E37" s="1"/>
  <c r="D58"/>
  <c r="E58" s="1"/>
  <c r="D59"/>
  <c r="E59" s="1"/>
  <c r="D61"/>
  <c r="E61" s="1"/>
  <c r="D38"/>
  <c r="E38" s="1"/>
  <c r="D88"/>
  <c r="E88" s="1"/>
  <c r="D30"/>
  <c r="E30" s="1"/>
  <c r="D45"/>
  <c r="E45" s="1"/>
  <c r="D50"/>
  <c r="E50" s="1"/>
  <c r="D28"/>
  <c r="E28" s="1"/>
  <c r="D27"/>
  <c r="E27" s="1"/>
  <c r="D8"/>
  <c r="E8" s="1"/>
  <c r="D18"/>
  <c r="E18" s="1"/>
  <c r="D63"/>
  <c r="E63" s="1"/>
  <c r="D46"/>
  <c r="E46" s="1"/>
  <c r="D92"/>
  <c r="E92" s="1"/>
  <c r="D97"/>
  <c r="E97" s="1"/>
  <c r="D22"/>
  <c r="E22" s="1"/>
  <c r="D82"/>
  <c r="E82" s="1"/>
  <c r="D31"/>
  <c r="E31" s="1"/>
  <c r="D15"/>
  <c r="E15" s="1"/>
  <c r="B1"/>
  <c r="D1"/>
  <c r="E1"/>
  <c r="A15"/>
  <c r="B15"/>
  <c r="C15"/>
  <c r="A7"/>
  <c r="B7"/>
  <c r="C7"/>
  <c r="A43"/>
  <c r="B43"/>
  <c r="C43"/>
  <c r="A90"/>
  <c r="B90"/>
  <c r="C90"/>
  <c r="A83"/>
  <c r="B83"/>
  <c r="C83"/>
  <c r="A67"/>
  <c r="B67"/>
  <c r="C67"/>
  <c r="A86"/>
  <c r="B86"/>
  <c r="C86"/>
  <c r="A49"/>
  <c r="B49"/>
  <c r="C49"/>
  <c r="A68"/>
  <c r="B68"/>
  <c r="C68"/>
  <c r="A35"/>
  <c r="B35"/>
  <c r="C35"/>
  <c r="A13"/>
  <c r="B13"/>
  <c r="C13"/>
  <c r="A19"/>
  <c r="B19"/>
  <c r="C19"/>
  <c r="A55"/>
  <c r="B55"/>
  <c r="C55"/>
  <c r="A32"/>
  <c r="B32"/>
  <c r="C32"/>
  <c r="A36"/>
  <c r="B36"/>
  <c r="C36"/>
  <c r="A78"/>
  <c r="B78"/>
  <c r="C78"/>
  <c r="A42"/>
  <c r="B42"/>
  <c r="C42"/>
  <c r="A89"/>
  <c r="B89"/>
  <c r="C89"/>
  <c r="A70"/>
  <c r="B70"/>
  <c r="C70"/>
  <c r="A3"/>
  <c r="B3"/>
  <c r="C3"/>
  <c r="A10"/>
  <c r="B10"/>
  <c r="C10"/>
  <c r="A34"/>
  <c r="B34"/>
  <c r="C34"/>
  <c r="A26"/>
  <c r="B26"/>
  <c r="C26"/>
  <c r="A25"/>
  <c r="B25"/>
  <c r="C25"/>
  <c r="A12"/>
  <c r="B12"/>
  <c r="C12"/>
  <c r="A33"/>
  <c r="B33"/>
  <c r="C33"/>
  <c r="A87"/>
  <c r="B87"/>
  <c r="C87"/>
  <c r="A64"/>
  <c r="B64"/>
  <c r="C64"/>
  <c r="A53"/>
  <c r="B53"/>
  <c r="C53"/>
  <c r="A6"/>
  <c r="B6"/>
  <c r="C6"/>
  <c r="A56"/>
  <c r="B56"/>
  <c r="C56"/>
  <c r="A48"/>
  <c r="B48"/>
  <c r="C48"/>
  <c r="A5"/>
  <c r="B5"/>
  <c r="C5"/>
  <c r="A54"/>
  <c r="B54"/>
  <c r="C54"/>
  <c r="A60"/>
  <c r="B60"/>
  <c r="C60"/>
  <c r="A71"/>
  <c r="B71"/>
  <c r="C71"/>
  <c r="A79"/>
  <c r="B79"/>
  <c r="C79"/>
  <c r="A40"/>
  <c r="B40"/>
  <c r="C40"/>
  <c r="A16"/>
  <c r="B16"/>
  <c r="C16"/>
  <c r="A44"/>
  <c r="B44"/>
  <c r="C44"/>
  <c r="A52"/>
  <c r="B52"/>
  <c r="C52"/>
  <c r="A23"/>
  <c r="B23"/>
  <c r="C23"/>
  <c r="A72"/>
  <c r="B72"/>
  <c r="C72"/>
  <c r="A80"/>
  <c r="B80"/>
  <c r="C80"/>
  <c r="A96"/>
  <c r="B96"/>
  <c r="C96"/>
  <c r="A93"/>
  <c r="B93"/>
  <c r="C93"/>
  <c r="A85"/>
  <c r="B85"/>
  <c r="C85"/>
  <c r="A14"/>
  <c r="B14"/>
  <c r="C14"/>
  <c r="A95"/>
  <c r="B95"/>
  <c r="C95"/>
  <c r="A65"/>
  <c r="B65"/>
  <c r="C65"/>
  <c r="A39"/>
  <c r="B39"/>
  <c r="C39"/>
  <c r="A62"/>
  <c r="B62"/>
  <c r="C62"/>
  <c r="A69"/>
  <c r="B69"/>
  <c r="C69"/>
  <c r="A94"/>
  <c r="B94"/>
  <c r="C94"/>
  <c r="A29"/>
  <c r="B29"/>
  <c r="C29"/>
  <c r="A76"/>
  <c r="B76"/>
  <c r="C76"/>
  <c r="A66"/>
  <c r="B66"/>
  <c r="C66"/>
  <c r="A21"/>
  <c r="B21"/>
  <c r="C21"/>
  <c r="A74"/>
  <c r="B74"/>
  <c r="C74"/>
  <c r="A17"/>
  <c r="B17"/>
  <c r="C17"/>
  <c r="A84"/>
  <c r="B84"/>
  <c r="C84"/>
  <c r="A81"/>
  <c r="B81"/>
  <c r="C81"/>
  <c r="A77"/>
  <c r="B77"/>
  <c r="C77"/>
  <c r="A41"/>
  <c r="B41"/>
  <c r="C41"/>
  <c r="A57"/>
  <c r="B57"/>
  <c r="C57"/>
  <c r="A11"/>
  <c r="B11"/>
  <c r="C11"/>
  <c r="A91"/>
  <c r="B91"/>
  <c r="C91"/>
  <c r="A47"/>
  <c r="B47"/>
  <c r="C47"/>
  <c r="A4"/>
  <c r="B4"/>
  <c r="C4"/>
  <c r="A2"/>
  <c r="B2"/>
  <c r="C2"/>
  <c r="A9"/>
  <c r="B9"/>
  <c r="C9"/>
  <c r="A20"/>
  <c r="B20"/>
  <c r="C20"/>
  <c r="A75"/>
  <c r="B75"/>
  <c r="C75"/>
  <c r="A51"/>
  <c r="B51"/>
  <c r="C51"/>
  <c r="A24"/>
  <c r="B24"/>
  <c r="C24"/>
  <c r="A73"/>
  <c r="B73"/>
  <c r="C73"/>
  <c r="A37"/>
  <c r="B37"/>
  <c r="C37"/>
  <c r="A58"/>
  <c r="B58"/>
  <c r="C58"/>
  <c r="A59"/>
  <c r="B59"/>
  <c r="C59"/>
  <c r="A61"/>
  <c r="B61"/>
  <c r="C61"/>
  <c r="A38"/>
  <c r="B38"/>
  <c r="C38"/>
  <c r="A88"/>
  <c r="B88"/>
  <c r="C88"/>
  <c r="A30"/>
  <c r="B30"/>
  <c r="C30"/>
  <c r="A45"/>
  <c r="B45"/>
  <c r="C45"/>
  <c r="A50"/>
  <c r="B50"/>
  <c r="C50"/>
  <c r="A28"/>
  <c r="B28"/>
  <c r="C28"/>
  <c r="A27"/>
  <c r="B27"/>
  <c r="C27"/>
  <c r="A8"/>
  <c r="B8"/>
  <c r="C8"/>
  <c r="A18"/>
  <c r="B18"/>
  <c r="C18"/>
  <c r="A63"/>
  <c r="B63"/>
  <c r="C63"/>
  <c r="A46"/>
  <c r="B46"/>
  <c r="C46"/>
  <c r="A92"/>
  <c r="B92"/>
  <c r="C92"/>
  <c r="A97"/>
  <c r="B97"/>
  <c r="C97"/>
  <c r="A22"/>
  <c r="B22"/>
  <c r="C22"/>
  <c r="A82"/>
  <c r="B82"/>
  <c r="C82"/>
  <c r="A31"/>
  <c r="B31"/>
  <c r="C31"/>
  <c r="X6" i="2"/>
  <c r="AC6"/>
  <c r="AD6" s="1"/>
  <c r="Z23"/>
  <c r="Z22"/>
  <c r="Z21"/>
  <c r="Z20"/>
  <c r="Z19"/>
  <c r="Z18"/>
  <c r="Z17"/>
  <c r="Z16"/>
  <c r="Z15"/>
  <c r="Z14"/>
  <c r="Z13"/>
  <c r="Z12"/>
  <c r="Z11"/>
  <c r="Z10"/>
  <c r="Z9"/>
  <c r="Z8"/>
  <c r="Z7"/>
  <c r="W7"/>
  <c r="W8"/>
  <c r="W9"/>
  <c r="W10"/>
  <c r="W11"/>
  <c r="W12"/>
  <c r="W13"/>
  <c r="W14"/>
  <c r="W15"/>
  <c r="W16"/>
  <c r="W17"/>
  <c r="W18"/>
  <c r="W19"/>
  <c r="W20"/>
  <c r="W21"/>
  <c r="W22"/>
  <c r="W23"/>
  <c r="W6"/>
  <c r="Z6" s="1"/>
  <c r="AB8"/>
  <c r="AB16"/>
  <c r="AB6"/>
  <c r="BH4" i="1"/>
  <c r="AA7" i="2"/>
  <c r="AB7" s="1"/>
  <c r="AA8"/>
  <c r="AA9"/>
  <c r="AB9" s="1"/>
  <c r="AA10"/>
  <c r="AB10" s="1"/>
  <c r="AA11"/>
  <c r="AB11" s="1"/>
  <c r="AA12"/>
  <c r="AB12" s="1"/>
  <c r="AA13"/>
  <c r="AB13" s="1"/>
  <c r="AA14"/>
  <c r="AB14" s="1"/>
  <c r="AA15"/>
  <c r="AB15" s="1"/>
  <c r="AA16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6"/>
  <c r="B106" i="1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4"/>
  <c r="BD5"/>
  <c r="BF5" s="1"/>
  <c r="BH5" s="1"/>
  <c r="BD6"/>
  <c r="BF6" s="1"/>
  <c r="BH6" s="1"/>
  <c r="BD7"/>
  <c r="BF7" s="1"/>
  <c r="BH7" s="1"/>
  <c r="BD8"/>
  <c r="BF8" s="1"/>
  <c r="BH8" s="1"/>
  <c r="BD9"/>
  <c r="BF9" s="1"/>
  <c r="BH9" s="1"/>
  <c r="BD10"/>
  <c r="BF10" s="1"/>
  <c r="BH10" s="1"/>
  <c r="BD11"/>
  <c r="BF11" s="1"/>
  <c r="BH11" s="1"/>
  <c r="BD12"/>
  <c r="BF12" s="1"/>
  <c r="BH12" s="1"/>
  <c r="BD13"/>
  <c r="BF13" s="1"/>
  <c r="BH13" s="1"/>
  <c r="BD14"/>
  <c r="BF14" s="1"/>
  <c r="BH14" s="1"/>
  <c r="BD15"/>
  <c r="BF15" s="1"/>
  <c r="BH15" s="1"/>
  <c r="BD16"/>
  <c r="BF16" s="1"/>
  <c r="BH16" s="1"/>
  <c r="BD17"/>
  <c r="BF17" s="1"/>
  <c r="BH17" s="1"/>
  <c r="BD18"/>
  <c r="BF18" s="1"/>
  <c r="BH18" s="1"/>
  <c r="BD19"/>
  <c r="BF19" s="1"/>
  <c r="BH19" s="1"/>
  <c r="BD20"/>
  <c r="BF20" s="1"/>
  <c r="BH20" s="1"/>
  <c r="BD21"/>
  <c r="BF21" s="1"/>
  <c r="BH21" s="1"/>
  <c r="BD22"/>
  <c r="BF22" s="1"/>
  <c r="BH22" s="1"/>
  <c r="BD23"/>
  <c r="BF23" s="1"/>
  <c r="BH23" s="1"/>
  <c r="BD24"/>
  <c r="BF24" s="1"/>
  <c r="BH24" s="1"/>
  <c r="BD25"/>
  <c r="BF25" s="1"/>
  <c r="BH25" s="1"/>
  <c r="BD26"/>
  <c r="BF26" s="1"/>
  <c r="BH26" s="1"/>
  <c r="BD27"/>
  <c r="BF27" s="1"/>
  <c r="BH27" s="1"/>
  <c r="BD28"/>
  <c r="BF28" s="1"/>
  <c r="BH28" s="1"/>
  <c r="BD29"/>
  <c r="BF29" s="1"/>
  <c r="BH29" s="1"/>
  <c r="BD30"/>
  <c r="BF30" s="1"/>
  <c r="BH30" s="1"/>
  <c r="BD31"/>
  <c r="BF31" s="1"/>
  <c r="BH31" s="1"/>
  <c r="BD32"/>
  <c r="BF32" s="1"/>
  <c r="BH32" s="1"/>
  <c r="BD33"/>
  <c r="BF33" s="1"/>
  <c r="BH33" s="1"/>
  <c r="BD34"/>
  <c r="BF34" s="1"/>
  <c r="BH34" s="1"/>
  <c r="BD35"/>
  <c r="BF35" s="1"/>
  <c r="BH35" s="1"/>
  <c r="BD36"/>
  <c r="BF36" s="1"/>
  <c r="BH36" s="1"/>
  <c r="BD37"/>
  <c r="BF37" s="1"/>
  <c r="BH37" s="1"/>
  <c r="BD38"/>
  <c r="BF38" s="1"/>
  <c r="BH38" s="1"/>
  <c r="BD39"/>
  <c r="BF39" s="1"/>
  <c r="BH39" s="1"/>
  <c r="BD40"/>
  <c r="BF40" s="1"/>
  <c r="BH40" s="1"/>
  <c r="BD41"/>
  <c r="BF41" s="1"/>
  <c r="BH41" s="1"/>
  <c r="BD42"/>
  <c r="BF42" s="1"/>
  <c r="BH42" s="1"/>
  <c r="BD43"/>
  <c r="BF43" s="1"/>
  <c r="BH43" s="1"/>
  <c r="BD44"/>
  <c r="BF44" s="1"/>
  <c r="BH44" s="1"/>
  <c r="BD45"/>
  <c r="BF45" s="1"/>
  <c r="BH45" s="1"/>
  <c r="BD46"/>
  <c r="BF46" s="1"/>
  <c r="BH46" s="1"/>
  <c r="BD47"/>
  <c r="BF47" s="1"/>
  <c r="BH47" s="1"/>
  <c r="BD48"/>
  <c r="BF48" s="1"/>
  <c r="BH48" s="1"/>
  <c r="BD49"/>
  <c r="BF49" s="1"/>
  <c r="BH49" s="1"/>
  <c r="BD50"/>
  <c r="BF50" s="1"/>
  <c r="BH50" s="1"/>
  <c r="BD51"/>
  <c r="BF51" s="1"/>
  <c r="BH51" s="1"/>
  <c r="BD52"/>
  <c r="BF52" s="1"/>
  <c r="BH52" s="1"/>
  <c r="BD53"/>
  <c r="BF53" s="1"/>
  <c r="BH53" s="1"/>
  <c r="BD54"/>
  <c r="BF54" s="1"/>
  <c r="BH54" s="1"/>
  <c r="BD55"/>
  <c r="BF55" s="1"/>
  <c r="BH55" s="1"/>
  <c r="BD56"/>
  <c r="BF56" s="1"/>
  <c r="BH56" s="1"/>
  <c r="BD57"/>
  <c r="BF57" s="1"/>
  <c r="BH57" s="1"/>
  <c r="BD58"/>
  <c r="BF58" s="1"/>
  <c r="BH58" s="1"/>
  <c r="BD59"/>
  <c r="BF59" s="1"/>
  <c r="BH59" s="1"/>
  <c r="BD60"/>
  <c r="BF60" s="1"/>
  <c r="BH60" s="1"/>
  <c r="BD61"/>
  <c r="BF61" s="1"/>
  <c r="BH61" s="1"/>
  <c r="BD62"/>
  <c r="BF62" s="1"/>
  <c r="BH62" s="1"/>
  <c r="BD63"/>
  <c r="BF63" s="1"/>
  <c r="BH63" s="1"/>
  <c r="BD64"/>
  <c r="BF64" s="1"/>
  <c r="BH64" s="1"/>
  <c r="BD65"/>
  <c r="BF65" s="1"/>
  <c r="BH65" s="1"/>
  <c r="BD66"/>
  <c r="BF66" s="1"/>
  <c r="BH66" s="1"/>
  <c r="BD67"/>
  <c r="BF67" s="1"/>
  <c r="BH67" s="1"/>
  <c r="BD68"/>
  <c r="BF68" s="1"/>
  <c r="BH68" s="1"/>
  <c r="BD69"/>
  <c r="BF69" s="1"/>
  <c r="BH69" s="1"/>
  <c r="BD70"/>
  <c r="BF70" s="1"/>
  <c r="BH70" s="1"/>
  <c r="BD71"/>
  <c r="BF71" s="1"/>
  <c r="BH71" s="1"/>
  <c r="BD72"/>
  <c r="BF72" s="1"/>
  <c r="BH72" s="1"/>
  <c r="BD73"/>
  <c r="BF73" s="1"/>
  <c r="BH73" s="1"/>
  <c r="BD74"/>
  <c r="BF74" s="1"/>
  <c r="BH74" s="1"/>
  <c r="BD75"/>
  <c r="BF75" s="1"/>
  <c r="BH75" s="1"/>
  <c r="BD76"/>
  <c r="BF76" s="1"/>
  <c r="BH76" s="1"/>
  <c r="BD77"/>
  <c r="BF77" s="1"/>
  <c r="BH77" s="1"/>
  <c r="BD78"/>
  <c r="BF78" s="1"/>
  <c r="BH78" s="1"/>
  <c r="BD79"/>
  <c r="BF79" s="1"/>
  <c r="BH79" s="1"/>
  <c r="BD80"/>
  <c r="BF80" s="1"/>
  <c r="BH80" s="1"/>
  <c r="BD81"/>
  <c r="BF81" s="1"/>
  <c r="BH81" s="1"/>
  <c r="BD82"/>
  <c r="BF82" s="1"/>
  <c r="BH82" s="1"/>
  <c r="BD83"/>
  <c r="BF83" s="1"/>
  <c r="BH83" s="1"/>
  <c r="BD84"/>
  <c r="BF84" s="1"/>
  <c r="BH84" s="1"/>
  <c r="BD85"/>
  <c r="BF85" s="1"/>
  <c r="BH85" s="1"/>
  <c r="BD86"/>
  <c r="BF86" s="1"/>
  <c r="BH86" s="1"/>
  <c r="BD87"/>
  <c r="BF87" s="1"/>
  <c r="BH87" s="1"/>
  <c r="BD88"/>
  <c r="BF88" s="1"/>
  <c r="BH88" s="1"/>
  <c r="BD89"/>
  <c r="BF89" s="1"/>
  <c r="BH89" s="1"/>
  <c r="BD90"/>
  <c r="BF90" s="1"/>
  <c r="BH90" s="1"/>
  <c r="BD91"/>
  <c r="BF91" s="1"/>
  <c r="BH91" s="1"/>
  <c r="BD92"/>
  <c r="BF92" s="1"/>
  <c r="BH92" s="1"/>
  <c r="BD93"/>
  <c r="BF93" s="1"/>
  <c r="BH93" s="1"/>
  <c r="BD94"/>
  <c r="BF94" s="1"/>
  <c r="BH94" s="1"/>
  <c r="BD95"/>
  <c r="BF95" s="1"/>
  <c r="BH95" s="1"/>
  <c r="BD96"/>
  <c r="BF96" s="1"/>
  <c r="BH96" s="1"/>
  <c r="BD97"/>
  <c r="BF97" s="1"/>
  <c r="BH97" s="1"/>
  <c r="BD98"/>
  <c r="BF98" s="1"/>
  <c r="BH98" s="1"/>
  <c r="BD99"/>
  <c r="BF99" s="1"/>
  <c r="BH99" s="1"/>
  <c r="BD4"/>
  <c r="BF4" s="1"/>
  <c r="AX26" i="3"/>
  <c r="AY26" s="1"/>
  <c r="AY6"/>
  <c r="AY39"/>
  <c r="AX5"/>
  <c r="AY5" s="1"/>
  <c r="AX6"/>
  <c r="AX7"/>
  <c r="AY7" s="1"/>
  <c r="AX8"/>
  <c r="AY8" s="1"/>
  <c r="AX9"/>
  <c r="AY9" s="1"/>
  <c r="AX10"/>
  <c r="AY10" s="1"/>
  <c r="AX11"/>
  <c r="AY11" s="1"/>
  <c r="AX12"/>
  <c r="AY12" s="1"/>
  <c r="AX13"/>
  <c r="AY13" s="1"/>
  <c r="AX14"/>
  <c r="AY14" s="1"/>
  <c r="AX15"/>
  <c r="AY15" s="1"/>
  <c r="AX16"/>
  <c r="AY16" s="1"/>
  <c r="AX17"/>
  <c r="AY17" s="1"/>
  <c r="AX18"/>
  <c r="AY18" s="1"/>
  <c r="AX19"/>
  <c r="AY19" s="1"/>
  <c r="AX20"/>
  <c r="AY20" s="1"/>
  <c r="AX21"/>
  <c r="AY21" s="1"/>
  <c r="AX22"/>
  <c r="AY22" s="1"/>
  <c r="AX23"/>
  <c r="AY23" s="1"/>
  <c r="AX24"/>
  <c r="AY24" s="1"/>
  <c r="AX25"/>
  <c r="AY25" s="1"/>
  <c r="AX27"/>
  <c r="AY27" s="1"/>
  <c r="AX28"/>
  <c r="AY28" s="1"/>
  <c r="AX29"/>
  <c r="AY29" s="1"/>
  <c r="AX30"/>
  <c r="AY30" s="1"/>
  <c r="AX31"/>
  <c r="AY31" s="1"/>
  <c r="AX32"/>
  <c r="AY32" s="1"/>
  <c r="AX33"/>
  <c r="AY33" s="1"/>
  <c r="AX34"/>
  <c r="AY34" s="1"/>
  <c r="AX35"/>
  <c r="AY35" s="1"/>
  <c r="AX36"/>
  <c r="AY36" s="1"/>
  <c r="AX37"/>
  <c r="AY37" s="1"/>
  <c r="AX38"/>
  <c r="AY38" s="1"/>
  <c r="AX39"/>
  <c r="AX40"/>
  <c r="AY40" s="1"/>
  <c r="AX41"/>
  <c r="AY41" s="1"/>
  <c r="AX42"/>
  <c r="AY42" s="1"/>
  <c r="AX43"/>
  <c r="AY43" s="1"/>
  <c r="AX44"/>
  <c r="AY44" s="1"/>
  <c r="AX45"/>
  <c r="AY45" s="1"/>
  <c r="AX46"/>
  <c r="AY46" s="1"/>
  <c r="AX47"/>
  <c r="AY47" s="1"/>
  <c r="AX48"/>
  <c r="AY48" s="1"/>
  <c r="AX49"/>
  <c r="AY49" s="1"/>
  <c r="AX50"/>
  <c r="AY50" s="1"/>
  <c r="AX51"/>
  <c r="AY51" s="1"/>
  <c r="AX52"/>
  <c r="AY52" s="1"/>
  <c r="AX53"/>
  <c r="AY53" s="1"/>
  <c r="AX54"/>
  <c r="AY54" s="1"/>
  <c r="AX55"/>
  <c r="AY55" s="1"/>
  <c r="AX56"/>
  <c r="AY56" s="1"/>
  <c r="AX57"/>
  <c r="AY57" s="1"/>
  <c r="AX58"/>
  <c r="AY58" s="1"/>
  <c r="AX59"/>
  <c r="AY59" s="1"/>
  <c r="AX60"/>
  <c r="AY60" s="1"/>
  <c r="AX61"/>
  <c r="AY61" s="1"/>
  <c r="AX62"/>
  <c r="AY62" s="1"/>
  <c r="AX63"/>
  <c r="AY63" s="1"/>
  <c r="AX64"/>
  <c r="AY64" s="1"/>
  <c r="AX65"/>
  <c r="AY65" s="1"/>
  <c r="AX66"/>
  <c r="AY66" s="1"/>
  <c r="AX67"/>
  <c r="AY67" s="1"/>
  <c r="AX68"/>
  <c r="AY68" s="1"/>
  <c r="AX69"/>
  <c r="AY69" s="1"/>
  <c r="AX70"/>
  <c r="AY70" s="1"/>
  <c r="AX71"/>
  <c r="AY71" s="1"/>
  <c r="AX72"/>
  <c r="AY72" s="1"/>
  <c r="AX73"/>
  <c r="AY73" s="1"/>
  <c r="AX74"/>
  <c r="AY74" s="1"/>
  <c r="AX75"/>
  <c r="AY75" s="1"/>
  <c r="AX76"/>
  <c r="AY76" s="1"/>
  <c r="AX77"/>
  <c r="AY77" s="1"/>
  <c r="AX78"/>
  <c r="AY78" s="1"/>
  <c r="AX79"/>
  <c r="AY79" s="1"/>
  <c r="AX80"/>
  <c r="AY80" s="1"/>
  <c r="AX81"/>
  <c r="AY81" s="1"/>
  <c r="AX82"/>
  <c r="AY82" s="1"/>
  <c r="AX83"/>
  <c r="AY83" s="1"/>
  <c r="AX84"/>
  <c r="AY84" s="1"/>
  <c r="AX85"/>
  <c r="AY85" s="1"/>
  <c r="AX86"/>
  <c r="AY86" s="1"/>
  <c r="AX87"/>
  <c r="AY87" s="1"/>
  <c r="AX88"/>
  <c r="AY88" s="1"/>
  <c r="AX89"/>
  <c r="AY89" s="1"/>
  <c r="AX90"/>
  <c r="AY90" s="1"/>
  <c r="AX91"/>
  <c r="AY91" s="1"/>
  <c r="AX92"/>
  <c r="AY92" s="1"/>
  <c r="AX93"/>
  <c r="AY93" s="1"/>
  <c r="AX94"/>
  <c r="AY94" s="1"/>
  <c r="AX95"/>
  <c r="AY95" s="1"/>
  <c r="AX96"/>
  <c r="AY96" s="1"/>
  <c r="AX97"/>
  <c r="AY97" s="1"/>
  <c r="AX98"/>
  <c r="AY98" s="1"/>
  <c r="AX99"/>
  <c r="AY99" s="1"/>
  <c r="AX4"/>
  <c r="AY4" s="1"/>
  <c r="D29" i="2"/>
  <c r="C40" s="1"/>
  <c r="AC7"/>
  <c r="AD7" s="1"/>
  <c r="AC11"/>
  <c r="AD11" s="1"/>
  <c r="AC17"/>
  <c r="AD17" s="1"/>
  <c r="AC18"/>
  <c r="AD18" s="1"/>
  <c r="AU5" i="1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4"/>
  <c r="AV5"/>
  <c r="AV6"/>
  <c r="AX6" s="1"/>
  <c r="BA6" s="1"/>
  <c r="AV7"/>
  <c r="AV8"/>
  <c r="AV9"/>
  <c r="AV10"/>
  <c r="AV11"/>
  <c r="AV12"/>
  <c r="AV13"/>
  <c r="AV14"/>
  <c r="AX14" s="1"/>
  <c r="BA14" s="1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4"/>
  <c r="AX98" l="1"/>
  <c r="BA98" s="1"/>
  <c r="AX90"/>
  <c r="BA90" s="1"/>
  <c r="AX82"/>
  <c r="BA82" s="1"/>
  <c r="AX74"/>
  <c r="BA74" s="1"/>
  <c r="BB74" s="1"/>
  <c r="AX66"/>
  <c r="BA66" s="1"/>
  <c r="AX58"/>
  <c r="BA58" s="1"/>
  <c r="BB58" s="1"/>
  <c r="AX50"/>
  <c r="BA50" s="1"/>
  <c r="AX42"/>
  <c r="BA42" s="1"/>
  <c r="BB42" s="1"/>
  <c r="AX34"/>
  <c r="BA34" s="1"/>
  <c r="AX26"/>
  <c r="BA26" s="1"/>
  <c r="AX18"/>
  <c r="BA18" s="1"/>
  <c r="AX10"/>
  <c r="BA10" s="1"/>
  <c r="AX97"/>
  <c r="BA97" s="1"/>
  <c r="BB97" s="1"/>
  <c r="AX89"/>
  <c r="BA89" s="1"/>
  <c r="BB89" s="1"/>
  <c r="AX81"/>
  <c r="BA81" s="1"/>
  <c r="AX73"/>
  <c r="BA73" s="1"/>
  <c r="AX65"/>
  <c r="BA65" s="1"/>
  <c r="AX57"/>
  <c r="BA57" s="1"/>
  <c r="AX49"/>
  <c r="BA49" s="1"/>
  <c r="AX41"/>
  <c r="BA41" s="1"/>
  <c r="BB41" s="1"/>
  <c r="AX33"/>
  <c r="BA33" s="1"/>
  <c r="BB33" s="1"/>
  <c r="AX25"/>
  <c r="BA25" s="1"/>
  <c r="BB25" s="1"/>
  <c r="AX17"/>
  <c r="BA17" s="1"/>
  <c r="AX9"/>
  <c r="BA9" s="1"/>
  <c r="AX96"/>
  <c r="BA96" s="1"/>
  <c r="AX88"/>
  <c r="BA88" s="1"/>
  <c r="AX80"/>
  <c r="BA80" s="1"/>
  <c r="AX72"/>
  <c r="BA72" s="1"/>
  <c r="BB72" s="1"/>
  <c r="AX64"/>
  <c r="BA64" s="1"/>
  <c r="BB64" s="1"/>
  <c r="AX56"/>
  <c r="BA56" s="1"/>
  <c r="BB56" s="1"/>
  <c r="AX48"/>
  <c r="BA48" s="1"/>
  <c r="AX40"/>
  <c r="BA40" s="1"/>
  <c r="AX32"/>
  <c r="BA32" s="1"/>
  <c r="AX24"/>
  <c r="BA24" s="1"/>
  <c r="AX16"/>
  <c r="BA16" s="1"/>
  <c r="AX8"/>
  <c r="BA8" s="1"/>
  <c r="BB8" s="1"/>
  <c r="AX95"/>
  <c r="BA95" s="1"/>
  <c r="BB95" s="1"/>
  <c r="AX87"/>
  <c r="BA87" s="1"/>
  <c r="BB87" s="1"/>
  <c r="AX79"/>
  <c r="BA79" s="1"/>
  <c r="AX71"/>
  <c r="BA71" s="1"/>
  <c r="AX63"/>
  <c r="BA63" s="1"/>
  <c r="AX55"/>
  <c r="BA55" s="1"/>
  <c r="AX47"/>
  <c r="BA47" s="1"/>
  <c r="AX39"/>
  <c r="BA39" s="1"/>
  <c r="BB39" s="1"/>
  <c r="AX31"/>
  <c r="BA31" s="1"/>
  <c r="AX23"/>
  <c r="BA23" s="1"/>
  <c r="BB23" s="1"/>
  <c r="AX15"/>
  <c r="BA15" s="1"/>
  <c r="BB15" s="1"/>
  <c r="AX7"/>
  <c r="BA7" s="1"/>
  <c r="BB7" s="1"/>
  <c r="AX94"/>
  <c r="BA94" s="1"/>
  <c r="AX86"/>
  <c r="BA86" s="1"/>
  <c r="AX78"/>
  <c r="BA78" s="1"/>
  <c r="AX70"/>
  <c r="BA70" s="1"/>
  <c r="BB70" s="1"/>
  <c r="AX62"/>
  <c r="BA62" s="1"/>
  <c r="BB62" s="1"/>
  <c r="AX54"/>
  <c r="BA54" s="1"/>
  <c r="BB54" s="1"/>
  <c r="AX46"/>
  <c r="BA46" s="1"/>
  <c r="AX38"/>
  <c r="BA38" s="1"/>
  <c r="AX30"/>
  <c r="BA30" s="1"/>
  <c r="AX22"/>
  <c r="BA22" s="1"/>
  <c r="AX93"/>
  <c r="BA93" s="1"/>
  <c r="AX85"/>
  <c r="BA85" s="1"/>
  <c r="BB85" s="1"/>
  <c r="AX77"/>
  <c r="BA77" s="1"/>
  <c r="BB77" s="1"/>
  <c r="AX69"/>
  <c r="BA69" s="1"/>
  <c r="BB69" s="1"/>
  <c r="AX61"/>
  <c r="BA61" s="1"/>
  <c r="AX53"/>
  <c r="BA53" s="1"/>
  <c r="BB53" s="1"/>
  <c r="AX45"/>
  <c r="BA45" s="1"/>
  <c r="AX37"/>
  <c r="BA37" s="1"/>
  <c r="BB37" s="1"/>
  <c r="AX29"/>
  <c r="BA29" s="1"/>
  <c r="AX21"/>
  <c r="BA21" s="1"/>
  <c r="BB21" s="1"/>
  <c r="AX13"/>
  <c r="BA13" s="1"/>
  <c r="BB13" s="1"/>
  <c r="AX5"/>
  <c r="BA5" s="1"/>
  <c r="BB5" s="1"/>
  <c r="AX4"/>
  <c r="BA4" s="1"/>
  <c r="AX92"/>
  <c r="BA92" s="1"/>
  <c r="BB92" s="1"/>
  <c r="AX84"/>
  <c r="BA84" s="1"/>
  <c r="BB84" s="1"/>
  <c r="AX76"/>
  <c r="BA76" s="1"/>
  <c r="AX68"/>
  <c r="BA68" s="1"/>
  <c r="BB68" s="1"/>
  <c r="AX60"/>
  <c r="BA60" s="1"/>
  <c r="BB60" s="1"/>
  <c r="AX52"/>
  <c r="BA52" s="1"/>
  <c r="BB52" s="1"/>
  <c r="AX44"/>
  <c r="BA44" s="1"/>
  <c r="BB44" s="1"/>
  <c r="AX36"/>
  <c r="BA36" s="1"/>
  <c r="AX28"/>
  <c r="BA28" s="1"/>
  <c r="AX20"/>
  <c r="BA20" s="1"/>
  <c r="AX12"/>
  <c r="BA12" s="1"/>
  <c r="AX99"/>
  <c r="BA99" s="1"/>
  <c r="BB99" s="1"/>
  <c r="AX91"/>
  <c r="BA91" s="1"/>
  <c r="BB91" s="1"/>
  <c r="AX83"/>
  <c r="BA83" s="1"/>
  <c r="BB83" s="1"/>
  <c r="AX75"/>
  <c r="BA75" s="1"/>
  <c r="BB75" s="1"/>
  <c r="AX67"/>
  <c r="BA67" s="1"/>
  <c r="AX59"/>
  <c r="BA59" s="1"/>
  <c r="AX51"/>
  <c r="BA51" s="1"/>
  <c r="AX43"/>
  <c r="BA43" s="1"/>
  <c r="AX35"/>
  <c r="BA35" s="1"/>
  <c r="BB35" s="1"/>
  <c r="AX27"/>
  <c r="BA27" s="1"/>
  <c r="BB27" s="1"/>
  <c r="AX19"/>
  <c r="BA19" s="1"/>
  <c r="BB19" s="1"/>
  <c r="AX11"/>
  <c r="BA11" s="1"/>
  <c r="BB11" s="1"/>
  <c r="BB45"/>
  <c r="BB76"/>
  <c r="BB82"/>
  <c r="BB94"/>
  <c r="BB86"/>
  <c r="BB38"/>
  <c r="BB78"/>
  <c r="BB46"/>
  <c r="BB30"/>
  <c r="BB22"/>
  <c r="BB14"/>
  <c r="BB6"/>
  <c r="D107" s="1"/>
  <c r="BB12"/>
  <c r="BB28"/>
  <c r="BB20"/>
  <c r="BB59"/>
  <c r="BB43"/>
  <c r="BB93"/>
  <c r="BB4"/>
  <c r="BB98"/>
  <c r="BB18"/>
  <c r="BB10"/>
  <c r="BB50"/>
  <c r="BB34"/>
  <c r="BB26"/>
  <c r="BB51"/>
  <c r="BB81"/>
  <c r="BB73"/>
  <c r="BB65"/>
  <c r="BB57"/>
  <c r="BB49"/>
  <c r="BB17"/>
  <c r="BB9"/>
  <c r="BB36"/>
  <c r="BB90"/>
  <c r="BB96"/>
  <c r="BB88"/>
  <c r="BB80"/>
  <c r="BB48"/>
  <c r="BB40"/>
  <c r="BB32"/>
  <c r="BB24"/>
  <c r="BB16"/>
  <c r="BB61"/>
  <c r="BB29"/>
  <c r="BB67"/>
  <c r="BB66"/>
  <c r="BB47"/>
  <c r="BB79"/>
  <c r="BB71"/>
  <c r="BB63"/>
  <c r="BB55"/>
  <c r="BB31"/>
  <c r="D193" l="1"/>
  <c r="D108"/>
  <c r="D143"/>
  <c r="D116"/>
  <c r="D170"/>
  <c r="D188"/>
  <c r="D120"/>
  <c r="D178"/>
  <c r="D163"/>
  <c r="D196"/>
  <c r="D165"/>
  <c r="D134"/>
  <c r="D198"/>
  <c r="D112"/>
  <c r="D157"/>
  <c r="D171"/>
  <c r="D175"/>
  <c r="D176"/>
  <c r="D155"/>
  <c r="D190"/>
  <c r="D114"/>
  <c r="D136"/>
  <c r="D169"/>
  <c r="D106"/>
  <c r="D124"/>
  <c r="D159"/>
  <c r="D153"/>
  <c r="D145"/>
  <c r="D126"/>
  <c r="D184"/>
  <c r="D121"/>
  <c r="D164"/>
  <c r="D148"/>
  <c r="D133"/>
  <c r="D191"/>
  <c r="D158"/>
  <c r="D127"/>
  <c r="B105"/>
  <c r="D105" s="1"/>
  <c r="D179"/>
  <c r="D177"/>
  <c r="D154"/>
  <c r="D137"/>
  <c r="D129"/>
  <c r="D132"/>
  <c r="D167"/>
  <c r="D141"/>
  <c r="D166"/>
  <c r="D135"/>
  <c r="D194"/>
  <c r="D115"/>
  <c r="D139"/>
  <c r="D146"/>
  <c r="D156"/>
  <c r="D151"/>
  <c r="D187"/>
  <c r="D195"/>
  <c r="D111"/>
  <c r="D128"/>
  <c r="D142"/>
  <c r="D200"/>
  <c r="D149"/>
  <c r="D144"/>
  <c r="D110"/>
  <c r="D160"/>
  <c r="D162"/>
  <c r="D118"/>
  <c r="D147"/>
  <c r="D192"/>
  <c r="D186"/>
  <c r="D109"/>
  <c r="D181"/>
  <c r="D119"/>
  <c r="D113"/>
  <c r="D117"/>
  <c r="D189"/>
  <c r="D199"/>
  <c r="D138"/>
  <c r="D168"/>
  <c r="D174"/>
  <c r="D123"/>
  <c r="D130"/>
  <c r="D182"/>
  <c r="D131"/>
  <c r="D172"/>
  <c r="D183"/>
  <c r="D161"/>
  <c r="D122"/>
  <c r="D140"/>
  <c r="D173"/>
  <c r="D180"/>
  <c r="D125"/>
  <c r="D197"/>
  <c r="D150"/>
  <c r="D152"/>
  <c r="D185"/>
</calcChain>
</file>

<file path=xl/sharedStrings.xml><?xml version="1.0" encoding="utf-8"?>
<sst xmlns="http://schemas.openxmlformats.org/spreadsheetml/2006/main" count="458" uniqueCount="168">
  <si>
    <t xml:space="preserve">Российская Федерация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</si>
  <si>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</si>
  <si>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</si>
  <si>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</si>
  <si>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</si>
  <si>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</si>
  <si>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</si>
  <si>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</si>
  <si>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</si>
  <si>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</si>
  <si>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</si>
  <si>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 xml:space="preserve">Московская область 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</si>
  <si>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</si>
  <si>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</si>
  <si>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</si>
  <si>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</si>
  <si>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</si>
  <si>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</si>
  <si>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</si>
  <si>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</si>
  <si>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</si>
  <si>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</si>
  <si>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</si>
  <si>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</si>
  <si>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 Ненецкий авт.округ</t>
  </si>
  <si>
    <t>Архангельская область без авт. округа.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</si>
  <si>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</si>
  <si>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</si>
  <si>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</si>
  <si>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</si>
  <si>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</si>
  <si>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</si>
  <si>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</si>
  <si>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 xml:space="preserve">Южный федеральный округ  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</si>
  <si>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</si>
  <si>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</si>
  <si>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</si>
  <si>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</si>
  <si>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</si>
  <si>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</si>
  <si>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</si>
  <si>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</si>
  <si>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</si>
  <si>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</si>
  <si>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</si>
  <si>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</si>
  <si>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</si>
  <si>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</si>
  <si>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</si>
  <si>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</si>
  <si>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</si>
  <si>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</si>
  <si>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</si>
  <si>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</si>
  <si>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</si>
  <si>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</si>
  <si>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</si>
  <si>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</si>
  <si>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</si>
  <si>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</si>
  <si>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</si>
  <si>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</si>
  <si>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</si>
  <si>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</si>
  <si>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</si>
  <si>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</si>
  <si>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</si>
  <si>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</si>
  <si>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</si>
  <si>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 авт. округ - Югра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</si>
  <si>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</si>
  <si>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</si>
  <si>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</si>
  <si>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</si>
  <si>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</si>
  <si>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</si>
  <si>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</si>
  <si>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</si>
  <si>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</si>
  <si>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</si>
  <si>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</si>
  <si>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</si>
  <si>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</si>
  <si>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</si>
  <si>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</si>
  <si>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</si>
  <si>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</si>
  <si>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</si>
  <si>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</si>
  <si>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</si>
  <si>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</si>
  <si>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</si>
  <si>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</si>
  <si>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</si>
  <si>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</si>
  <si>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</si>
  <si>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</si>
  <si>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</si>
  <si>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</si>
  <si>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</si>
  <si>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</si>
  <si>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</si>
  <si>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</si>
  <si>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</si>
  <si>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</si>
  <si>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</si>
  <si>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</si>
  <si>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</si>
  <si>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июнь </t>
  </si>
  <si>
    <t>Прирост зп в декабре по сравнению с сентябрем,%</t>
  </si>
  <si>
    <t>Средний прирост за 3 года</t>
  </si>
  <si>
    <t>Прогноз на декабрь</t>
  </si>
  <si>
    <t>Прирост,%</t>
  </si>
  <si>
    <t>ЗП 2018</t>
  </si>
  <si>
    <t>Премии за 2018 год</t>
  </si>
  <si>
    <t>Среднемесячная номинальная начисленная заработная плата работников по полному кругу организаций  по субъектам Российской Федерации в 2015-2018 гг., рублей</t>
  </si>
  <si>
    <t>СРЕДНЕМЕСЯЧНАЯ НОМИНАЛЬНАЯ НАЧИСЛЕННАЯ ЗАРАБОТНАЯ ПЛАТА РАБОТНИКОВ ПО ПОЛНОМУ КРУГУ</t>
  </si>
  <si>
    <t xml:space="preserve">ОРГАНИЗАЦИЙ ПО ВИДАМ ЭКОНОМИЧЕСКОЙ ДЕЯТЕЛЬНОСТИ (в соответствии с ОКВЭД2) В РОССИЙСКОЙ ФЕДЕРАЦИИ В 2017-2018гг., рублей </t>
  </si>
  <si>
    <t xml:space="preserve">  сельское, лесное хозяйство, охота, рыболовство и рыбоводство</t>
  </si>
  <si>
    <t xml:space="preserve">  обрабатывающие производства</t>
  </si>
  <si>
    <t xml:space="preserve">  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</si>
  <si>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</si>
  <si>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</si>
  <si>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</si>
  <si>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</si>
  <si>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</si>
  <si>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</si>
  <si>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</si>
  <si>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</si>
  <si>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</si>
  <si>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</si>
  <si>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</si>
  <si>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</si>
  <si>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</si>
  <si>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</si>
  <si>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</si>
  <si>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Средняя цена на мандарины в РФ,руб./кг.</t>
  </si>
  <si>
    <t>Изменение цены относительно октября в 2017</t>
  </si>
  <si>
    <t>Российская Федерация</t>
  </si>
  <si>
    <t>Московская область</t>
  </si>
  <si>
    <t>г.Москва</t>
  </si>
  <si>
    <t>Ненецкий автономный округ</t>
  </si>
  <si>
    <t>Архангельская область (кроме Ненецкого автономного округа)</t>
  </si>
  <si>
    <t>г. Севастополь</t>
  </si>
  <si>
    <t>Республика Северная Осетия - Алания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</si>
  <si>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</si>
  <si>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</si>
  <si>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</si>
  <si>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Еврейская автономная область</t>
  </si>
  <si>
    <t>Чукотский автономный округ</t>
  </si>
  <si>
    <t>Средняя разница в цене между октябрем и декабрем</t>
  </si>
  <si>
    <t>Прогноз на декабрь 2018</t>
  </si>
  <si>
    <t>Сколько кг. мандаринов можно купить на премию</t>
  </si>
  <si>
    <t>Прогноз на ноябрь</t>
  </si>
  <si>
    <t>Премия 2017</t>
  </si>
  <si>
    <t>Мандарины 2017</t>
  </si>
  <si>
    <t>Средний прирост</t>
  </si>
  <si>
    <t>Предполагаемая зп в ноябре 2018</t>
  </si>
  <si>
    <t>Предполагаемая зарплата в декабре 2018</t>
  </si>
  <si>
    <t>Южный федеральный округ</t>
  </si>
  <si>
    <t>Прогноз зп в ноябре 2018</t>
  </si>
  <si>
    <t>Разница в зп ноябрь относительно сентября в % в 2017</t>
  </si>
  <si>
    <t>Размер премии в 2017 г. (относительно ноября)</t>
  </si>
  <si>
    <t>Сколько кг мандаринов можно купить на премию в декабре 2017</t>
  </si>
  <si>
    <t>Предполагаемая премия в 2018 относительно прогноза на ноябрь 2018</t>
  </si>
  <si>
    <t>Сколько кг мандаринов можно купить на премию в декабре 2018</t>
  </si>
  <si>
    <t>Размер премии в % относительно ноября 2017</t>
  </si>
  <si>
    <t>Мандарины за премию в 2018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</si>
</sst>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/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9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/>
    <xf numFmtId="1" fontId="5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8" fillId="0" borderId="1" xfId="1" quotePrefix="1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wrapText="1"/>
    </xf>
    <xf numFmtId="1" fontId="8" fillId="2" borderId="1" xfId="1" quotePrefix="1" applyNumberFormat="1" applyFont="1" applyFill="1" applyBorder="1" applyAlignment="1">
      <alignment wrapText="1"/>
    </xf>
    <xf numFmtId="1" fontId="9" fillId="0" borderId="1" xfId="0" applyNumberFormat="1" applyFont="1" applyBorder="1" applyAlignment="1">
      <alignment wrapText="1"/>
    </xf>
    <xf numFmtId="1" fontId="3" fillId="0" borderId="1" xfId="1" quotePrefix="1" applyNumberFormat="1" applyFont="1" applyFill="1" applyBorder="1" applyAlignment="1">
      <alignment wrapText="1"/>
    </xf>
    <xf numFmtId="2" fontId="0" fillId="0" borderId="0" xfId="0" applyNumberFormat="1"/>
    <xf numFmtId="1" fontId="1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10" fillId="2" borderId="1" xfId="0" applyNumberFormat="1" applyFont="1" applyFill="1" applyBorder="1" applyAlignment="1">
      <alignment wrapText="1"/>
    </xf>
    <xf numFmtId="0" fontId="0" fillId="0" borderId="0" xfId="0" applyNumberFormat="1"/>
    <xf numFmtId="1" fontId="0" fillId="0" borderId="0" xfId="0" applyNumberFormat="1"/>
    <xf numFmtId="0" fontId="7" fillId="0" borderId="0" xfId="2"/>
    <xf numFmtId="0" fontId="12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3" borderId="5" xfId="2" applyFont="1" applyFill="1" applyBorder="1" applyAlignment="1">
      <alignment vertical="top" wrapText="1"/>
    </xf>
    <xf numFmtId="0" fontId="11" fillId="0" borderId="1" xfId="2" applyFont="1" applyBorder="1" applyAlignment="1">
      <alignment wrapText="1"/>
    </xf>
    <xf numFmtId="0" fontId="11" fillId="0" borderId="1" xfId="2" applyFont="1" applyFill="1" applyBorder="1" applyAlignment="1">
      <alignment wrapText="1"/>
    </xf>
    <xf numFmtId="0" fontId="11" fillId="0" borderId="1" xfId="2" applyFont="1" applyBorder="1" applyAlignment="1">
      <alignment wrapText="1"/>
    </xf>
    <xf numFmtId="0" fontId="12" fillId="3" borderId="1" xfId="2" applyFont="1" applyFill="1" applyBorder="1" applyAlignment="1">
      <alignment horizontal="center" vertical="top" wrapText="1"/>
    </xf>
    <xf numFmtId="0" fontId="12" fillId="3" borderId="2" xfId="2" applyFont="1" applyFill="1" applyBorder="1" applyAlignment="1">
      <alignment horizontal="center" vertical="top" wrapText="1"/>
    </xf>
    <xf numFmtId="0" fontId="11" fillId="0" borderId="1" xfId="2" applyFont="1" applyBorder="1" applyAlignment="1">
      <alignment wrapText="1"/>
    </xf>
    <xf numFmtId="1" fontId="12" fillId="0" borderId="1" xfId="1" quotePrefix="1" applyNumberFormat="1" applyFont="1" applyFill="1" applyBorder="1" applyAlignment="1">
      <alignment wrapText="1"/>
    </xf>
    <xf numFmtId="0" fontId="11" fillId="0" borderId="4" xfId="2" applyFont="1" applyFill="1" applyBorder="1" applyAlignment="1">
      <alignment wrapText="1"/>
    </xf>
    <xf numFmtId="1" fontId="0" fillId="0" borderId="1" xfId="0" applyNumberFormat="1" applyBorder="1"/>
    <xf numFmtId="2" fontId="0" fillId="0" borderId="1" xfId="0" applyNumberFormat="1" applyBorder="1"/>
    <xf numFmtId="0" fontId="17" fillId="5" borderId="6" xfId="0" applyFont="1" applyFill="1" applyBorder="1" applyAlignment="1">
      <alignment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7" xfId="0" applyNumberFormat="1" applyBorder="1"/>
    <xf numFmtId="0" fontId="17" fillId="5" borderId="11" xfId="0" applyFont="1" applyFill="1" applyBorder="1" applyAlignment="1">
      <alignment vertical="center" wrapText="1"/>
    </xf>
    <xf numFmtId="164" fontId="0" fillId="0" borderId="0" xfId="0" applyNumberFormat="1"/>
    <xf numFmtId="4" fontId="0" fillId="0" borderId="0" xfId="0" applyNumberFormat="1"/>
    <xf numFmtId="0" fontId="0" fillId="0" borderId="0" xfId="0" applyBorder="1"/>
    <xf numFmtId="1" fontId="13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1" fillId="0" borderId="0" xfId="2" applyFont="1" applyBorder="1" applyAlignment="1">
      <alignment wrapText="1"/>
    </xf>
    <xf numFmtId="0" fontId="11" fillId="0" borderId="0" xfId="2" applyFont="1" applyFill="1" applyBorder="1" applyAlignment="1">
      <alignment wrapText="1"/>
    </xf>
    <xf numFmtId="0" fontId="11" fillId="0" borderId="0" xfId="0" applyFont="1" applyFill="1" applyBorder="1" applyAlignment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" fontId="13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vertical="top" wrapText="1"/>
    </xf>
    <xf numFmtId="2" fontId="0" fillId="6" borderId="1" xfId="0" applyNumberFormat="1" applyFill="1" applyBorder="1"/>
    <xf numFmtId="0" fontId="1" fillId="0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 indent="2"/>
    </xf>
    <xf numFmtId="0" fontId="2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12" fillId="6" borderId="1" xfId="1" quotePrefix="1" applyNumberFormat="1" applyFont="1" applyFill="1" applyBorder="1" applyAlignment="1">
      <alignment wrapText="1"/>
    </xf>
    <xf numFmtId="1" fontId="5" fillId="6" borderId="1" xfId="0" applyNumberFormat="1" applyFont="1" applyFill="1" applyBorder="1" applyAlignment="1">
      <alignment wrapText="1"/>
    </xf>
    <xf numFmtId="1" fontId="9" fillId="6" borderId="1" xfId="0" applyNumberFormat="1" applyFont="1" applyFill="1" applyBorder="1" applyAlignment="1">
      <alignment wrapText="1"/>
    </xf>
    <xf numFmtId="1" fontId="8" fillId="6" borderId="1" xfId="1" quotePrefix="1" applyNumberFormat="1" applyFont="1" applyFill="1" applyBorder="1" applyAlignment="1">
      <alignment wrapText="1"/>
    </xf>
    <xf numFmtId="1" fontId="3" fillId="6" borderId="1" xfId="1" quotePrefix="1" applyNumberFormat="1" applyFont="1" applyFill="1" applyBorder="1" applyAlignment="1">
      <alignment wrapText="1"/>
    </xf>
    <xf numFmtId="0" fontId="0" fillId="7" borderId="0" xfId="0" applyFill="1"/>
    <xf numFmtId="0" fontId="17" fillId="7" borderId="6" xfId="0" applyFont="1" applyFill="1" applyBorder="1" applyAlignment="1">
      <alignment vertical="center" wrapText="1"/>
    </xf>
    <xf numFmtId="0" fontId="16" fillId="7" borderId="6" xfId="0" applyFont="1" applyFill="1" applyBorder="1" applyAlignment="1">
      <alignment horizontal="right" vertical="center" wrapText="1"/>
    </xf>
    <xf numFmtId="0" fontId="0" fillId="4" borderId="3" xfId="0" applyFill="1" applyBorder="1" applyAlignment="1">
      <alignment horizontal="center"/>
    </xf>
    <xf numFmtId="0" fontId="11" fillId="0" borderId="0" xfId="2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opLeftCell="AH1" workbookViewId="0">
      <selection activeCell="BB4" sqref="BB4"/>
    </sheetView>
  </sheetViews>
  <sheetFormatPr defaultRowHeight="15"/>
  <cols>
    <col min="1" max="1" width="35.5703125" customWidth="1"/>
    <col min="50" max="50" width="24" customWidth="1"/>
    <col min="53" max="53" width="11.85546875" customWidth="1"/>
    <col min="54" max="54" width="9.140625" style="24"/>
  </cols>
  <sheetData>
    <row r="1" spans="1:60">
      <c r="A1" t="s">
        <v>115</v>
      </c>
    </row>
    <row r="2" spans="1:60">
      <c r="B2" s="81">
        <v>2015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>
        <v>2016</v>
      </c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>
        <v>2017</v>
      </c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>
        <v>2018</v>
      </c>
      <c r="AM2" s="81"/>
      <c r="AN2" s="81"/>
      <c r="AO2" s="81"/>
      <c r="AP2" s="81"/>
      <c r="AQ2" s="81"/>
      <c r="AR2" s="81"/>
      <c r="AS2" s="81"/>
      <c r="AT2" s="81"/>
      <c r="AU2" t="s">
        <v>109</v>
      </c>
      <c r="BA2" t="s">
        <v>111</v>
      </c>
      <c r="BD2" t="s">
        <v>153</v>
      </c>
      <c r="BH2" t="s">
        <v>157</v>
      </c>
    </row>
    <row r="3" spans="1:60">
      <c r="B3" s="7" t="s">
        <v>96</v>
      </c>
      <c r="C3" s="10" t="s">
        <v>97</v>
      </c>
      <c r="D3" s="7" t="s">
        <v>98</v>
      </c>
      <c r="E3" s="7" t="s">
        <v>99</v>
      </c>
      <c r="F3" s="7" t="s">
        <v>100</v>
      </c>
      <c r="G3" s="7" t="s">
        <v>101</v>
      </c>
      <c r="H3" s="7" t="s">
        <v>102</v>
      </c>
      <c r="I3" s="7" t="s">
        <v>103</v>
      </c>
      <c r="J3" s="7" t="s">
        <v>104</v>
      </c>
      <c r="K3" s="7" t="s">
        <v>105</v>
      </c>
      <c r="L3" s="7" t="s">
        <v>106</v>
      </c>
      <c r="M3" s="7" t="s">
        <v>107</v>
      </c>
      <c r="N3" s="7" t="s">
        <v>96</v>
      </c>
      <c r="O3" s="7" t="s">
        <v>97</v>
      </c>
      <c r="P3" s="7" t="s">
        <v>98</v>
      </c>
      <c r="Q3" s="7" t="s">
        <v>99</v>
      </c>
      <c r="R3" s="7" t="s">
        <v>100</v>
      </c>
      <c r="S3" s="8" t="s">
        <v>101</v>
      </c>
      <c r="T3" s="7" t="s">
        <v>102</v>
      </c>
      <c r="U3" s="7" t="s">
        <v>103</v>
      </c>
      <c r="V3" s="7" t="s">
        <v>104</v>
      </c>
      <c r="W3" s="7" t="s">
        <v>105</v>
      </c>
      <c r="X3" s="7" t="s">
        <v>106</v>
      </c>
      <c r="Y3" s="7" t="s">
        <v>107</v>
      </c>
      <c r="Z3" s="9" t="s">
        <v>96</v>
      </c>
      <c r="AA3" s="7" t="s">
        <v>97</v>
      </c>
      <c r="AB3" s="8" t="s">
        <v>98</v>
      </c>
      <c r="AC3" s="7" t="s">
        <v>99</v>
      </c>
      <c r="AD3" s="8" t="s">
        <v>100</v>
      </c>
      <c r="AE3" s="7" t="s">
        <v>101</v>
      </c>
      <c r="AF3" s="7" t="s">
        <v>102</v>
      </c>
      <c r="AG3" s="7" t="s">
        <v>103</v>
      </c>
      <c r="AH3" s="10" t="s">
        <v>104</v>
      </c>
      <c r="AI3" s="7" t="s">
        <v>105</v>
      </c>
      <c r="AJ3" s="7" t="s">
        <v>106</v>
      </c>
      <c r="AK3" s="7" t="s">
        <v>107</v>
      </c>
      <c r="AL3" s="7" t="s">
        <v>96</v>
      </c>
      <c r="AM3" s="7" t="s">
        <v>97</v>
      </c>
      <c r="AN3" s="7" t="s">
        <v>98</v>
      </c>
      <c r="AO3" s="7" t="s">
        <v>99</v>
      </c>
      <c r="AP3" s="7" t="s">
        <v>100</v>
      </c>
      <c r="AQ3" s="7" t="s">
        <v>108</v>
      </c>
      <c r="AR3" s="7" t="s">
        <v>102</v>
      </c>
      <c r="AS3" s="7" t="s">
        <v>103</v>
      </c>
      <c r="AT3" s="7" t="s">
        <v>104</v>
      </c>
      <c r="AU3">
        <v>2015</v>
      </c>
      <c r="AV3">
        <v>2016</v>
      </c>
      <c r="AW3">
        <v>2017</v>
      </c>
      <c r="AX3" t="s">
        <v>110</v>
      </c>
      <c r="BA3" t="s">
        <v>112</v>
      </c>
      <c r="BB3" s="24" t="s">
        <v>113</v>
      </c>
      <c r="BD3">
        <v>2016</v>
      </c>
      <c r="BE3">
        <v>2017</v>
      </c>
      <c r="BF3" t="s">
        <v>156</v>
      </c>
    </row>
    <row r="4" spans="1:60">
      <c r="A4" s="1" t="s">
        <v>0</v>
      </c>
      <c r="B4" s="11">
        <v>30928.6</v>
      </c>
      <c r="C4" s="21">
        <v>31325.3</v>
      </c>
      <c r="D4" s="11">
        <v>32642.2</v>
      </c>
      <c r="E4" s="12">
        <v>34377.300000000003</v>
      </c>
      <c r="F4" s="21">
        <v>34380.400000000001</v>
      </c>
      <c r="G4" s="12">
        <v>35394.5</v>
      </c>
      <c r="H4" s="12">
        <v>33900.6</v>
      </c>
      <c r="I4" s="12">
        <v>32175.8</v>
      </c>
      <c r="J4" s="22">
        <v>32911</v>
      </c>
      <c r="K4" s="13">
        <v>33357</v>
      </c>
      <c r="L4" s="11">
        <v>33346.800000000003</v>
      </c>
      <c r="M4" s="11">
        <v>43407.7</v>
      </c>
      <c r="N4" s="11">
        <v>32659.599999999999</v>
      </c>
      <c r="O4" s="11">
        <v>33873.4</v>
      </c>
      <c r="P4" s="11">
        <v>35500.6</v>
      </c>
      <c r="Q4" s="11">
        <v>36497.4</v>
      </c>
      <c r="R4" s="11">
        <v>37269.800000000003</v>
      </c>
      <c r="S4" s="11">
        <v>38447.4</v>
      </c>
      <c r="T4" s="12">
        <v>35887.800000000003</v>
      </c>
      <c r="U4" s="11">
        <v>35405.1</v>
      </c>
      <c r="V4" s="12">
        <v>35843.4</v>
      </c>
      <c r="W4" s="13">
        <v>35749</v>
      </c>
      <c r="X4" s="12">
        <v>36195.199999999997</v>
      </c>
      <c r="Y4" s="74">
        <v>47554</v>
      </c>
      <c r="Z4" s="14">
        <v>34421.596137846755</v>
      </c>
      <c r="AA4" s="14">
        <v>35497.107328761245</v>
      </c>
      <c r="AB4" s="14">
        <v>37899.482511587972</v>
      </c>
      <c r="AC4" s="14">
        <v>39225.106199018592</v>
      </c>
      <c r="AD4" s="14">
        <v>39679.443860594751</v>
      </c>
      <c r="AE4" s="14">
        <v>41453.816685241392</v>
      </c>
      <c r="AF4" s="14">
        <v>38073.160276889641</v>
      </c>
      <c r="AG4" s="14">
        <v>37098.688918908359</v>
      </c>
      <c r="AH4" s="14">
        <v>38046.788417519194</v>
      </c>
      <c r="AI4" s="14">
        <v>38332.64732426007</v>
      </c>
      <c r="AJ4" s="14">
        <v>38847.808816735269</v>
      </c>
      <c r="AK4" s="76">
        <v>51197.345185527614</v>
      </c>
      <c r="AL4" s="14">
        <v>39016.684178807125</v>
      </c>
      <c r="AM4" s="14">
        <v>40443.36287949518</v>
      </c>
      <c r="AN4" s="14">
        <v>42363.573197286161</v>
      </c>
      <c r="AO4" s="14">
        <v>43381.051688982996</v>
      </c>
      <c r="AP4" s="14">
        <v>44075.537537382857</v>
      </c>
      <c r="AQ4" s="14">
        <v>45848.077647982362</v>
      </c>
      <c r="AR4" s="14">
        <v>42413.465176686899</v>
      </c>
      <c r="AS4" s="14">
        <v>41363.600671394117</v>
      </c>
      <c r="AT4" s="14">
        <v>41774.303366412292</v>
      </c>
      <c r="AU4" s="20">
        <f>((M4-J4)/J4)*100</f>
        <v>31.894199507763354</v>
      </c>
      <c r="AV4" s="20">
        <f t="shared" ref="AV4:AV35" si="0">((Y4-V4)/V4)*100</f>
        <v>32.671565755480778</v>
      </c>
      <c r="AW4" s="20">
        <f t="shared" ref="AW4:AW35" si="1">((AK4-AH4)/AH4)*100</f>
        <v>34.564170367538978</v>
      </c>
      <c r="AX4" s="20">
        <f>(AU4+AV4+AW4)/3</f>
        <v>33.043311876927703</v>
      </c>
      <c r="BA4" s="20">
        <f t="shared" ref="BA4:BA35" si="2">AX4</f>
        <v>33.043311876927703</v>
      </c>
      <c r="BB4" s="25">
        <f t="shared" ref="BB4:BB35" si="3">(AT4*(BA4/100))+AT4</f>
        <v>55577.916712189814</v>
      </c>
      <c r="BD4" s="49">
        <f>((X4-V4)/V4)*100</f>
        <v>0.98149171116578127</v>
      </c>
      <c r="BE4" s="20">
        <f>((AJ4-AH4)/AH4)*100</f>
        <v>2.1053561483976231</v>
      </c>
      <c r="BF4" s="20">
        <f>(BD4+BE4)/2</f>
        <v>1.5434239297817021</v>
      </c>
      <c r="BH4" s="25">
        <f>(AT4*(BF4/100))+AT4</f>
        <v>42419.057961069106</v>
      </c>
    </row>
    <row r="5" spans="1:60">
      <c r="A5" s="2" t="s">
        <v>1</v>
      </c>
      <c r="B5" s="15">
        <v>37413.5</v>
      </c>
      <c r="C5" s="23">
        <v>38872.6</v>
      </c>
      <c r="D5" s="15">
        <v>39919.699999999997</v>
      </c>
      <c r="E5" s="16">
        <v>42332</v>
      </c>
      <c r="F5" s="23">
        <v>42063.9</v>
      </c>
      <c r="G5" s="16">
        <v>43396.5</v>
      </c>
      <c r="H5" s="16">
        <v>42095.199999999997</v>
      </c>
      <c r="I5" s="16">
        <v>39567.9</v>
      </c>
      <c r="J5" s="15">
        <v>40064.6</v>
      </c>
      <c r="K5" s="16">
        <v>40823.699999999997</v>
      </c>
      <c r="L5" s="15">
        <v>41094.9</v>
      </c>
      <c r="M5" s="15">
        <v>55151.8</v>
      </c>
      <c r="N5" s="15">
        <v>39737.9</v>
      </c>
      <c r="O5" s="15">
        <v>42796.3</v>
      </c>
      <c r="P5" s="15">
        <v>44960.6</v>
      </c>
      <c r="Q5" s="15">
        <v>46977.5</v>
      </c>
      <c r="R5" s="15">
        <v>45540.7</v>
      </c>
      <c r="S5" s="15">
        <v>47872.2</v>
      </c>
      <c r="T5" s="16">
        <v>44954.5</v>
      </c>
      <c r="U5" s="15">
        <v>44593.2</v>
      </c>
      <c r="V5" s="16">
        <v>44341.599999999999</v>
      </c>
      <c r="W5" s="16">
        <v>44439.4</v>
      </c>
      <c r="X5" s="16">
        <v>44990.5</v>
      </c>
      <c r="Y5" s="74">
        <v>61183</v>
      </c>
      <c r="Z5" s="17">
        <v>41132.472777214934</v>
      </c>
      <c r="AA5" s="17">
        <v>43784.640672898262</v>
      </c>
      <c r="AB5" s="17">
        <v>47066.269945931039</v>
      </c>
      <c r="AC5" s="17">
        <v>49698.319719577608</v>
      </c>
      <c r="AD5" s="17">
        <v>47128.818508703764</v>
      </c>
      <c r="AE5" s="17">
        <v>51467.93274468743</v>
      </c>
      <c r="AF5" s="17">
        <v>46971.683833918105</v>
      </c>
      <c r="AG5" s="17">
        <v>45493.709395790582</v>
      </c>
      <c r="AH5" s="17">
        <v>46592.58859926241</v>
      </c>
      <c r="AI5" s="17">
        <v>47139.020794922602</v>
      </c>
      <c r="AJ5" s="17">
        <v>47866.327236691126</v>
      </c>
      <c r="AK5" s="76">
        <v>65683.128227377383</v>
      </c>
      <c r="AL5" s="17">
        <v>47452.56529923479</v>
      </c>
      <c r="AM5" s="17">
        <v>51279.216096389828</v>
      </c>
      <c r="AN5" s="17">
        <v>53771.108479405746</v>
      </c>
      <c r="AO5" s="17">
        <v>56192.142998677962</v>
      </c>
      <c r="AP5" s="17">
        <v>53566.574931757561</v>
      </c>
      <c r="AQ5" s="17">
        <v>58177.204035467992</v>
      </c>
      <c r="AR5" s="17">
        <v>52984.806847471802</v>
      </c>
      <c r="AS5" s="17">
        <v>51383.060016584976</v>
      </c>
      <c r="AT5" s="17">
        <v>51529.217602349396</v>
      </c>
      <c r="AU5" s="20">
        <f t="shared" ref="AU5:AU68" si="4">((M5-J5)/J5)*100</f>
        <v>37.65718364840783</v>
      </c>
      <c r="AV5" s="20">
        <f t="shared" si="0"/>
        <v>37.981038122214812</v>
      </c>
      <c r="AW5" s="20">
        <f t="shared" si="1"/>
        <v>40.973339756480478</v>
      </c>
      <c r="AX5" s="20">
        <f t="shared" ref="AX5:AX68" si="5">(AU5+AV5+AW5)/3</f>
        <v>38.870520509034371</v>
      </c>
      <c r="BA5" s="20">
        <f t="shared" si="2"/>
        <v>38.870520509034371</v>
      </c>
      <c r="BB5" s="25">
        <f t="shared" si="3"/>
        <v>71558.892698615571</v>
      </c>
      <c r="BD5" s="49">
        <f t="shared" ref="BD5:BD68" si="6">((X5-V5)/V5)*100</f>
        <v>1.4634113338264778</v>
      </c>
      <c r="BE5" s="20">
        <f t="shared" ref="BE5:BE68" si="7">((AJ5-AH5)/AH5)*100</f>
        <v>2.7337795038262378</v>
      </c>
      <c r="BF5" s="20">
        <f t="shared" ref="BF5:BF68" si="8">(BD5+BE5)/2</f>
        <v>2.098595418826358</v>
      </c>
      <c r="BH5" s="25">
        <f t="shared" ref="BH5:BH68" si="9">(AT5*(BF5/100))+AT5</f>
        <v>52610.607402309368</v>
      </c>
    </row>
    <row r="6" spans="1:60">
      <c r="A6" s="3" t="s">
        <v>2</v>
      </c>
      <c r="B6" s="18">
        <v>23826.2</v>
      </c>
      <c r="C6" s="18">
        <v>22825.3</v>
      </c>
      <c r="D6" s="18">
        <v>24471.599999999999</v>
      </c>
      <c r="E6" s="18">
        <v>24488.2</v>
      </c>
      <c r="F6" s="18">
        <v>24957.7</v>
      </c>
      <c r="G6" s="18">
        <v>25671.1</v>
      </c>
      <c r="H6" s="18">
        <v>26182.7</v>
      </c>
      <c r="I6" s="18">
        <v>25133.1</v>
      </c>
      <c r="J6" s="18">
        <v>25278.6</v>
      </c>
      <c r="K6" s="18">
        <v>25498.3</v>
      </c>
      <c r="L6" s="18">
        <v>25143.200000000001</v>
      </c>
      <c r="M6" s="18">
        <v>30886.1</v>
      </c>
      <c r="N6" s="18">
        <v>24433.7</v>
      </c>
      <c r="O6" s="18">
        <v>24508.5</v>
      </c>
      <c r="P6" s="18">
        <v>26211.3</v>
      </c>
      <c r="Q6" s="18">
        <v>26133.9</v>
      </c>
      <c r="R6" s="18">
        <v>26375</v>
      </c>
      <c r="S6" s="18">
        <v>27292.3</v>
      </c>
      <c r="T6" s="18">
        <v>27669.7</v>
      </c>
      <c r="U6" s="18">
        <v>27103.3</v>
      </c>
      <c r="V6" s="18">
        <v>26669.4</v>
      </c>
      <c r="W6" s="18">
        <v>26835.9</v>
      </c>
      <c r="X6" s="18">
        <v>26720.2</v>
      </c>
      <c r="Y6" s="75">
        <v>32471.599999999999</v>
      </c>
      <c r="Z6" s="19">
        <v>27550.428304228619</v>
      </c>
      <c r="AA6" s="19">
        <v>26693.481675782008</v>
      </c>
      <c r="AB6" s="19">
        <v>28212.624597885755</v>
      </c>
      <c r="AC6" s="19">
        <v>28062.416177021423</v>
      </c>
      <c r="AD6" s="19">
        <v>28444.151835705019</v>
      </c>
      <c r="AE6" s="19">
        <v>29732.011442968706</v>
      </c>
      <c r="AF6" s="19">
        <v>29299.01741742056</v>
      </c>
      <c r="AG6" s="19">
        <v>28578.030607763001</v>
      </c>
      <c r="AH6" s="19">
        <v>29075.170373385259</v>
      </c>
      <c r="AI6" s="19">
        <v>29331.592580689758</v>
      </c>
      <c r="AJ6" s="19">
        <v>28757.92553979695</v>
      </c>
      <c r="AK6" s="77">
        <v>35191.164454068887</v>
      </c>
      <c r="AL6" s="19">
        <v>29297.685750951441</v>
      </c>
      <c r="AM6" s="19">
        <v>29455.536831001395</v>
      </c>
      <c r="AN6" s="19">
        <v>30092.120040402893</v>
      </c>
      <c r="AO6" s="19">
        <v>31477.55910940886</v>
      </c>
      <c r="AP6" s="19">
        <v>31179.39492654521</v>
      </c>
      <c r="AQ6" s="19">
        <v>31947.007286164917</v>
      </c>
      <c r="AR6" s="19">
        <v>32422.184653448479</v>
      </c>
      <c r="AS6" s="19">
        <v>31603.086760206395</v>
      </c>
      <c r="AT6" s="19">
        <v>30909.676469769016</v>
      </c>
      <c r="AU6" s="20">
        <f t="shared" si="4"/>
        <v>22.182794933263711</v>
      </c>
      <c r="AV6" s="20">
        <f t="shared" si="0"/>
        <v>21.756020007949171</v>
      </c>
      <c r="AW6" s="20">
        <f t="shared" si="1"/>
        <v>21.035110034237555</v>
      </c>
      <c r="AX6" s="20">
        <f t="shared" si="5"/>
        <v>21.657974991816815</v>
      </c>
      <c r="BA6" s="20">
        <f t="shared" si="2"/>
        <v>21.657974991816815</v>
      </c>
      <c r="BB6" s="25">
        <f t="shared" si="3"/>
        <v>37604.086469643073</v>
      </c>
      <c r="BD6" s="49">
        <f t="shared" si="6"/>
        <v>0.19048047575123275</v>
      </c>
      <c r="BE6" s="20">
        <f t="shared" si="7"/>
        <v>-1.0911194311649082</v>
      </c>
      <c r="BF6" s="20">
        <f t="shared" si="8"/>
        <v>-0.45031947770683772</v>
      </c>
      <c r="BH6" s="25">
        <f t="shared" si="9"/>
        <v>30770.484176129477</v>
      </c>
    </row>
    <row r="7" spans="1:60">
      <c r="A7" s="3" t="s">
        <v>3</v>
      </c>
      <c r="B7" s="18">
        <v>19769</v>
      </c>
      <c r="C7" s="18">
        <v>19741.8</v>
      </c>
      <c r="D7" s="18">
        <v>20873</v>
      </c>
      <c r="E7" s="18">
        <v>21412</v>
      </c>
      <c r="F7" s="18">
        <v>22749.8</v>
      </c>
      <c r="G7" s="18">
        <v>23130.2</v>
      </c>
      <c r="H7" s="18">
        <v>21772.5</v>
      </c>
      <c r="I7" s="18">
        <v>20952.3</v>
      </c>
      <c r="J7" s="18">
        <v>21317.200000000001</v>
      </c>
      <c r="K7" s="18">
        <v>21333.599999999999</v>
      </c>
      <c r="L7" s="18">
        <v>21427.3</v>
      </c>
      <c r="M7" s="18">
        <v>25131.599999999999</v>
      </c>
      <c r="N7" s="18">
        <v>20909.099999999999</v>
      </c>
      <c r="O7" s="18">
        <v>20920.599999999999</v>
      </c>
      <c r="P7" s="18">
        <v>21677.200000000001</v>
      </c>
      <c r="Q7" s="18">
        <v>21797.200000000001</v>
      </c>
      <c r="R7" s="18">
        <v>24306</v>
      </c>
      <c r="S7" s="18">
        <v>24489.7</v>
      </c>
      <c r="T7" s="18">
        <v>22465</v>
      </c>
      <c r="U7" s="18">
        <v>22701</v>
      </c>
      <c r="V7" s="18">
        <v>22689.3</v>
      </c>
      <c r="W7" s="18">
        <v>22481.3</v>
      </c>
      <c r="X7" s="18">
        <v>22660.5</v>
      </c>
      <c r="Y7" s="75">
        <v>27209.8</v>
      </c>
      <c r="Z7" s="19">
        <v>22635.390179578411</v>
      </c>
      <c r="AA7" s="19">
        <v>22548.034652455026</v>
      </c>
      <c r="AB7" s="19">
        <v>23201.816341097863</v>
      </c>
      <c r="AC7" s="19">
        <v>23591.446156818463</v>
      </c>
      <c r="AD7" s="19">
        <v>25192.402259839742</v>
      </c>
      <c r="AE7" s="19">
        <v>26351.113736251031</v>
      </c>
      <c r="AF7" s="19">
        <v>23864.743168910467</v>
      </c>
      <c r="AG7" s="19">
        <v>24041.991820255789</v>
      </c>
      <c r="AH7" s="19">
        <v>24244.125516434455</v>
      </c>
      <c r="AI7" s="19">
        <v>23990.102124073215</v>
      </c>
      <c r="AJ7" s="19">
        <v>24459.052662037957</v>
      </c>
      <c r="AK7" s="77">
        <v>28817.467285776613</v>
      </c>
      <c r="AL7" s="19">
        <v>24555.77376057189</v>
      </c>
      <c r="AM7" s="19">
        <v>25261.278617840559</v>
      </c>
      <c r="AN7" s="19">
        <v>25772.943631350103</v>
      </c>
      <c r="AO7" s="19">
        <v>26218.157758921789</v>
      </c>
      <c r="AP7" s="19">
        <v>29552.23391902915</v>
      </c>
      <c r="AQ7" s="19">
        <v>29209.524123920201</v>
      </c>
      <c r="AR7" s="19">
        <v>26891.589525794167</v>
      </c>
      <c r="AS7" s="19">
        <v>27094.764072214013</v>
      </c>
      <c r="AT7" s="19">
        <v>26484.9106029789</v>
      </c>
      <c r="AU7" s="20">
        <f t="shared" si="4"/>
        <v>17.893531983562557</v>
      </c>
      <c r="AV7" s="20">
        <f t="shared" si="0"/>
        <v>19.923488164024452</v>
      </c>
      <c r="AW7" s="20">
        <f t="shared" si="1"/>
        <v>18.863710989460149</v>
      </c>
      <c r="AX7" s="20">
        <f t="shared" si="5"/>
        <v>18.893577045682388</v>
      </c>
      <c r="BA7" s="20">
        <f t="shared" si="2"/>
        <v>18.893577045682388</v>
      </c>
      <c r="BB7" s="25">
        <f t="shared" si="3"/>
        <v>31488.857593232824</v>
      </c>
      <c r="BD7" s="49">
        <f t="shared" si="6"/>
        <v>-0.12693207811611321</v>
      </c>
      <c r="BE7" s="20">
        <f t="shared" si="7"/>
        <v>0.88651226235323977</v>
      </c>
      <c r="BF7" s="20">
        <f t="shared" si="8"/>
        <v>0.37979009211856329</v>
      </c>
      <c r="BH7" s="25">
        <f t="shared" si="9"/>
        <v>26585.497669355471</v>
      </c>
    </row>
    <row r="8" spans="1:60">
      <c r="A8" s="3" t="s">
        <v>4</v>
      </c>
      <c r="B8" s="18">
        <v>22227.4</v>
      </c>
      <c r="C8" s="18">
        <v>22307.200000000001</v>
      </c>
      <c r="D8" s="18">
        <v>23242.9</v>
      </c>
      <c r="E8" s="18">
        <v>23415.200000000001</v>
      </c>
      <c r="F8" s="18">
        <v>23800</v>
      </c>
      <c r="G8" s="18">
        <v>25783.3</v>
      </c>
      <c r="H8" s="18">
        <v>23713.599999999999</v>
      </c>
      <c r="I8" s="18">
        <v>23164.400000000001</v>
      </c>
      <c r="J8" s="18">
        <v>23321.3</v>
      </c>
      <c r="K8" s="18">
        <v>23702.1</v>
      </c>
      <c r="L8" s="18">
        <v>23942.799999999999</v>
      </c>
      <c r="M8" s="18">
        <v>28869.9</v>
      </c>
      <c r="N8" s="18">
        <v>23083.599999999999</v>
      </c>
      <c r="O8" s="18">
        <v>23341.4</v>
      </c>
      <c r="P8" s="18">
        <v>24621.7</v>
      </c>
      <c r="Q8" s="18">
        <v>24594.6</v>
      </c>
      <c r="R8" s="18">
        <v>25552.7</v>
      </c>
      <c r="S8" s="18">
        <v>27587.7</v>
      </c>
      <c r="T8" s="18">
        <v>25042.1</v>
      </c>
      <c r="U8" s="18">
        <v>25582.3</v>
      </c>
      <c r="V8" s="18">
        <v>26160.6</v>
      </c>
      <c r="W8" s="18">
        <v>26896.799999999999</v>
      </c>
      <c r="X8" s="18">
        <v>26019.5</v>
      </c>
      <c r="Y8" s="75">
        <v>30852.2</v>
      </c>
      <c r="Z8" s="19">
        <v>24681.276756159492</v>
      </c>
      <c r="AA8" s="19">
        <v>25356.147623343171</v>
      </c>
      <c r="AB8" s="19">
        <v>26488.490532920794</v>
      </c>
      <c r="AC8" s="19">
        <v>27155.176734239027</v>
      </c>
      <c r="AD8" s="19">
        <v>27798.617506103659</v>
      </c>
      <c r="AE8" s="19">
        <v>29617.896510052502</v>
      </c>
      <c r="AF8" s="19">
        <v>27443.46111303732</v>
      </c>
      <c r="AG8" s="19">
        <v>27594.660344784254</v>
      </c>
      <c r="AH8" s="19">
        <v>27880.748106309577</v>
      </c>
      <c r="AI8" s="19">
        <v>27591.488039420048</v>
      </c>
      <c r="AJ8" s="19">
        <v>28093.988000556015</v>
      </c>
      <c r="AK8" s="77">
        <v>34387.353045221644</v>
      </c>
      <c r="AL8" s="19">
        <v>27938.738197026356</v>
      </c>
      <c r="AM8" s="19">
        <v>28164.645054576558</v>
      </c>
      <c r="AN8" s="19">
        <v>29543.866412894688</v>
      </c>
      <c r="AO8" s="19">
        <v>29425.484793320113</v>
      </c>
      <c r="AP8" s="19">
        <v>31177.147073994987</v>
      </c>
      <c r="AQ8" s="19">
        <v>33806.067775433665</v>
      </c>
      <c r="AR8" s="19">
        <v>31565.289708698681</v>
      </c>
      <c r="AS8" s="19">
        <v>31510.741042657653</v>
      </c>
      <c r="AT8" s="19">
        <v>31431.942283638127</v>
      </c>
      <c r="AU8" s="20">
        <f t="shared" si="4"/>
        <v>23.791984151826881</v>
      </c>
      <c r="AV8" s="20">
        <f t="shared" si="0"/>
        <v>17.93383943793339</v>
      </c>
      <c r="AW8" s="20">
        <f t="shared" si="1"/>
        <v>23.337268118137708</v>
      </c>
      <c r="AX8" s="20">
        <f t="shared" si="5"/>
        <v>21.687697235965988</v>
      </c>
      <c r="BA8" s="20">
        <f t="shared" si="2"/>
        <v>21.687697235965988</v>
      </c>
      <c r="BB8" s="25">
        <f t="shared" si="3"/>
        <v>38248.806761497137</v>
      </c>
      <c r="BD8" s="49">
        <f t="shared" si="6"/>
        <v>-0.53936071802633945</v>
      </c>
      <c r="BE8" s="20">
        <f t="shared" si="7"/>
        <v>0.76482845235483954</v>
      </c>
      <c r="BF8" s="20">
        <f t="shared" si="8"/>
        <v>0.11273386716425005</v>
      </c>
      <c r="BH8" s="25">
        <f t="shared" si="9"/>
        <v>31467.376727699309</v>
      </c>
    </row>
    <row r="9" spans="1:60">
      <c r="A9" s="3" t="s">
        <v>5</v>
      </c>
      <c r="B9" s="18">
        <v>23096.2</v>
      </c>
      <c r="C9" s="18">
        <v>23064.6</v>
      </c>
      <c r="D9" s="18">
        <v>23998.2</v>
      </c>
      <c r="E9" s="18">
        <v>24637.5</v>
      </c>
      <c r="F9" s="18">
        <v>25055.4</v>
      </c>
      <c r="G9" s="18">
        <v>25933.599999999999</v>
      </c>
      <c r="H9" s="18">
        <v>25239.3</v>
      </c>
      <c r="I9" s="18">
        <v>24790.2</v>
      </c>
      <c r="J9" s="18">
        <v>24365.7</v>
      </c>
      <c r="K9" s="18">
        <v>25119.200000000001</v>
      </c>
      <c r="L9" s="18">
        <v>25000.5</v>
      </c>
      <c r="M9" s="18">
        <v>30123.4</v>
      </c>
      <c r="N9" s="18">
        <v>23704.3</v>
      </c>
      <c r="O9" s="18">
        <v>24285.1</v>
      </c>
      <c r="P9" s="18">
        <v>25485.9</v>
      </c>
      <c r="Q9" s="18">
        <v>26397.1</v>
      </c>
      <c r="R9" s="18">
        <v>26667.8</v>
      </c>
      <c r="S9" s="18">
        <v>28224.400000000001</v>
      </c>
      <c r="T9" s="18">
        <v>26623.4</v>
      </c>
      <c r="U9" s="18">
        <v>26513.1</v>
      </c>
      <c r="V9" s="18">
        <v>26375.200000000001</v>
      </c>
      <c r="W9" s="18">
        <v>26670.9</v>
      </c>
      <c r="X9" s="18">
        <v>27394.5</v>
      </c>
      <c r="Y9" s="75">
        <v>32754.7</v>
      </c>
      <c r="Z9" s="19">
        <v>25336.915203844284</v>
      </c>
      <c r="AA9" s="19">
        <v>25418.8591748773</v>
      </c>
      <c r="AB9" s="19">
        <v>27255.541887407744</v>
      </c>
      <c r="AC9" s="19">
        <v>28035.422623014911</v>
      </c>
      <c r="AD9" s="19">
        <v>28143.74207004032</v>
      </c>
      <c r="AE9" s="19">
        <v>29437.956643635844</v>
      </c>
      <c r="AF9" s="19">
        <v>28207.174995435285</v>
      </c>
      <c r="AG9" s="19">
        <v>27625.650029431694</v>
      </c>
      <c r="AH9" s="19">
        <v>27939.968191792585</v>
      </c>
      <c r="AI9" s="19">
        <v>28686.104109496453</v>
      </c>
      <c r="AJ9" s="19">
        <v>29328.324003143727</v>
      </c>
      <c r="AK9" s="77">
        <v>34643.738718254608</v>
      </c>
      <c r="AL9" s="19">
        <v>27971.267075769476</v>
      </c>
      <c r="AM9" s="19">
        <v>29018.898290250858</v>
      </c>
      <c r="AN9" s="19">
        <v>29661.494641901048</v>
      </c>
      <c r="AO9" s="19">
        <v>31559.423496227137</v>
      </c>
      <c r="AP9" s="19">
        <v>31014.760363242232</v>
      </c>
      <c r="AQ9" s="19">
        <v>32822.7365928367</v>
      </c>
      <c r="AR9" s="19">
        <v>31282.648898688851</v>
      </c>
      <c r="AS9" s="19">
        <v>30612.649864602015</v>
      </c>
      <c r="AT9" s="19">
        <v>30525.313204870752</v>
      </c>
      <c r="AU9" s="20">
        <f t="shared" si="4"/>
        <v>23.630349220420509</v>
      </c>
      <c r="AV9" s="20">
        <f t="shared" si="0"/>
        <v>24.187494312839334</v>
      </c>
      <c r="AW9" s="20">
        <f t="shared" si="1"/>
        <v>23.993479450099258</v>
      </c>
      <c r="AX9" s="20">
        <f t="shared" si="5"/>
        <v>23.9371076611197</v>
      </c>
      <c r="BA9" s="20">
        <f t="shared" si="2"/>
        <v>23.9371076611197</v>
      </c>
      <c r="BB9" s="25">
        <f t="shared" si="3"/>
        <v>37832.19029061465</v>
      </c>
      <c r="BD9" s="49">
        <f t="shared" si="6"/>
        <v>3.8646152446237347</v>
      </c>
      <c r="BE9" s="20">
        <f t="shared" si="7"/>
        <v>4.9690672581330091</v>
      </c>
      <c r="BF9" s="20">
        <f t="shared" si="8"/>
        <v>4.4168412513783721</v>
      </c>
      <c r="BH9" s="25">
        <f t="shared" si="9"/>
        <v>31873.567830615932</v>
      </c>
    </row>
    <row r="10" spans="1:60">
      <c r="A10" s="3" t="s">
        <v>6</v>
      </c>
      <c r="B10" s="18">
        <v>20246.8</v>
      </c>
      <c r="C10" s="18">
        <v>20252.5</v>
      </c>
      <c r="D10" s="18">
        <v>21074.400000000001</v>
      </c>
      <c r="E10" s="18">
        <v>20740.599999999999</v>
      </c>
      <c r="F10" s="18">
        <v>21209.200000000001</v>
      </c>
      <c r="G10" s="18">
        <v>22875.599999999999</v>
      </c>
      <c r="H10" s="18">
        <v>21052.7</v>
      </c>
      <c r="I10" s="18">
        <v>19605.599999999999</v>
      </c>
      <c r="J10" s="18">
        <v>20221.2</v>
      </c>
      <c r="K10" s="18">
        <v>20622.900000000001</v>
      </c>
      <c r="L10" s="18">
        <v>20525.099999999999</v>
      </c>
      <c r="M10" s="18">
        <v>26200.7</v>
      </c>
      <c r="N10" s="18">
        <v>19971</v>
      </c>
      <c r="O10" s="18">
        <v>20530.5</v>
      </c>
      <c r="P10" s="18">
        <v>21106.7</v>
      </c>
      <c r="Q10" s="18">
        <v>21490.1</v>
      </c>
      <c r="R10" s="18">
        <v>22363.8</v>
      </c>
      <c r="S10" s="18">
        <v>23857.3</v>
      </c>
      <c r="T10" s="18">
        <v>21663</v>
      </c>
      <c r="U10" s="18">
        <v>20974.7</v>
      </c>
      <c r="V10" s="18">
        <v>21494.400000000001</v>
      </c>
      <c r="W10" s="18">
        <v>21822.7</v>
      </c>
      <c r="X10" s="18">
        <v>22278.9</v>
      </c>
      <c r="Y10" s="75">
        <v>27911.3</v>
      </c>
      <c r="Z10" s="19">
        <v>20475.334624671701</v>
      </c>
      <c r="AA10" s="19">
        <v>20833.445423321413</v>
      </c>
      <c r="AB10" s="19">
        <v>22107.308927258371</v>
      </c>
      <c r="AC10" s="19">
        <v>22065.706034597166</v>
      </c>
      <c r="AD10" s="19">
        <v>23239.310800577918</v>
      </c>
      <c r="AE10" s="19">
        <v>25485.618105594978</v>
      </c>
      <c r="AF10" s="19">
        <v>22764.250944995296</v>
      </c>
      <c r="AG10" s="19">
        <v>21817.097227876315</v>
      </c>
      <c r="AH10" s="19">
        <v>23181.223513743545</v>
      </c>
      <c r="AI10" s="19">
        <v>22939.482211232167</v>
      </c>
      <c r="AJ10" s="19">
        <v>23166.962810146641</v>
      </c>
      <c r="AK10" s="77">
        <v>29994.327759097632</v>
      </c>
      <c r="AL10" s="19">
        <v>23300.081980817831</v>
      </c>
      <c r="AM10" s="19">
        <v>23487.97957857708</v>
      </c>
      <c r="AN10" s="19">
        <v>24580.561817965168</v>
      </c>
      <c r="AO10" s="19">
        <v>24352.928682164562</v>
      </c>
      <c r="AP10" s="19">
        <v>25712.093268337976</v>
      </c>
      <c r="AQ10" s="19">
        <v>27859.632260208338</v>
      </c>
      <c r="AR10" s="19">
        <v>25033.324319509211</v>
      </c>
      <c r="AS10" s="19">
        <v>24941.107719593743</v>
      </c>
      <c r="AT10" s="19">
        <v>25108.565169086833</v>
      </c>
      <c r="AU10" s="20">
        <f t="shared" si="4"/>
        <v>29.570450813997191</v>
      </c>
      <c r="AV10" s="20">
        <f t="shared" si="0"/>
        <v>29.853822390948327</v>
      </c>
      <c r="AW10" s="20">
        <f t="shared" si="1"/>
        <v>29.390615388850268</v>
      </c>
      <c r="AX10" s="20">
        <f t="shared" si="5"/>
        <v>29.604962864598594</v>
      </c>
      <c r="BA10" s="20">
        <f t="shared" si="2"/>
        <v>29.604962864598594</v>
      </c>
      <c r="BB10" s="25">
        <f t="shared" si="3"/>
        <v>32541.946563228528</v>
      </c>
      <c r="BD10" s="49">
        <f t="shared" si="6"/>
        <v>3.6497878517195175</v>
      </c>
      <c r="BE10" s="20">
        <f t="shared" si="7"/>
        <v>-6.1518338703952062E-2</v>
      </c>
      <c r="BF10" s="20">
        <f t="shared" si="8"/>
        <v>1.7941347565077828</v>
      </c>
      <c r="BH10" s="25">
        <f t="shared" si="9"/>
        <v>25559.046663645826</v>
      </c>
    </row>
    <row r="11" spans="1:60">
      <c r="A11" s="3" t="s">
        <v>7</v>
      </c>
      <c r="B11" s="18">
        <v>27320.6</v>
      </c>
      <c r="C11" s="18">
        <v>27053.5</v>
      </c>
      <c r="D11" s="18">
        <v>28207</v>
      </c>
      <c r="E11" s="18">
        <v>28731.5</v>
      </c>
      <c r="F11" s="18">
        <v>29026.400000000001</v>
      </c>
      <c r="G11" s="18">
        <v>30062.799999999999</v>
      </c>
      <c r="H11" s="18">
        <v>31233</v>
      </c>
      <c r="I11" s="18">
        <v>28458.1</v>
      </c>
      <c r="J11" s="18">
        <v>28596.7</v>
      </c>
      <c r="K11" s="18">
        <v>29304.6</v>
      </c>
      <c r="L11" s="18">
        <v>29640.5</v>
      </c>
      <c r="M11" s="18">
        <v>35555.699999999997</v>
      </c>
      <c r="N11" s="18">
        <v>28515</v>
      </c>
      <c r="O11" s="18">
        <v>29040.1</v>
      </c>
      <c r="P11" s="18">
        <v>30466.6</v>
      </c>
      <c r="Q11" s="18">
        <v>30878.400000000001</v>
      </c>
      <c r="R11" s="18">
        <v>31579.5</v>
      </c>
      <c r="S11" s="18">
        <v>32311.599999999999</v>
      </c>
      <c r="T11" s="18">
        <v>31771.9</v>
      </c>
      <c r="U11" s="18">
        <v>31247.7</v>
      </c>
      <c r="V11" s="18">
        <v>30697.4</v>
      </c>
      <c r="W11" s="18">
        <v>31148.799999999999</v>
      </c>
      <c r="X11" s="18">
        <v>32237.1</v>
      </c>
      <c r="Y11" s="75">
        <v>38120.800000000003</v>
      </c>
      <c r="Z11" s="19">
        <v>30281.288324024747</v>
      </c>
      <c r="AA11" s="19">
        <v>30820.223901666308</v>
      </c>
      <c r="AB11" s="19">
        <v>32259.039131487636</v>
      </c>
      <c r="AC11" s="19">
        <v>32689.869385707309</v>
      </c>
      <c r="AD11" s="19">
        <v>33191.240114403292</v>
      </c>
      <c r="AE11" s="19">
        <v>35016.661473468033</v>
      </c>
      <c r="AF11" s="19">
        <v>33582.943225165167</v>
      </c>
      <c r="AG11" s="19">
        <v>33545.117041489895</v>
      </c>
      <c r="AH11" s="19">
        <v>33840.165326669732</v>
      </c>
      <c r="AI11" s="19">
        <v>33873.893544061131</v>
      </c>
      <c r="AJ11" s="19">
        <v>35054.501962485367</v>
      </c>
      <c r="AK11" s="77">
        <v>42472.390572917066</v>
      </c>
      <c r="AL11" s="19">
        <v>34181.953573574385</v>
      </c>
      <c r="AM11" s="19">
        <v>34436.055296832274</v>
      </c>
      <c r="AN11" s="19">
        <v>37352.701968970818</v>
      </c>
      <c r="AO11" s="19">
        <v>36773.360309760734</v>
      </c>
      <c r="AP11" s="19">
        <v>37349.763529528536</v>
      </c>
      <c r="AQ11" s="19">
        <v>39067.963318802125</v>
      </c>
      <c r="AR11" s="19">
        <v>37416.001421283894</v>
      </c>
      <c r="AS11" s="19">
        <v>36356.677868307794</v>
      </c>
      <c r="AT11" s="19">
        <v>36763.583976738519</v>
      </c>
      <c r="AU11" s="20">
        <f t="shared" si="4"/>
        <v>24.33497571398097</v>
      </c>
      <c r="AV11" s="20">
        <f t="shared" si="0"/>
        <v>24.182504055718077</v>
      </c>
      <c r="AW11" s="20">
        <f t="shared" si="1"/>
        <v>25.508815228642518</v>
      </c>
      <c r="AX11" s="20">
        <f t="shared" si="5"/>
        <v>24.675431666113855</v>
      </c>
      <c r="BA11" s="20">
        <f t="shared" si="2"/>
        <v>24.675431666113855</v>
      </c>
      <c r="BB11" s="25">
        <f t="shared" si="3"/>
        <v>45835.157018933016</v>
      </c>
      <c r="BD11" s="49">
        <f t="shared" si="6"/>
        <v>5.0157342315635756</v>
      </c>
      <c r="BE11" s="20">
        <f t="shared" si="7"/>
        <v>3.5884477043574172</v>
      </c>
      <c r="BF11" s="20">
        <f t="shared" si="8"/>
        <v>4.3020909679604964</v>
      </c>
      <c r="BH11" s="25">
        <f t="shared" si="9"/>
        <v>38345.186802500357</v>
      </c>
    </row>
    <row r="12" spans="1:60">
      <c r="A12" s="3" t="s">
        <v>8</v>
      </c>
      <c r="B12" s="18">
        <v>20396.099999999999</v>
      </c>
      <c r="C12" s="18">
        <v>20179.599999999999</v>
      </c>
      <c r="D12" s="18">
        <v>20797.7</v>
      </c>
      <c r="E12" s="18">
        <v>21838.2</v>
      </c>
      <c r="F12" s="18">
        <v>21943</v>
      </c>
      <c r="G12" s="18">
        <v>21889.1</v>
      </c>
      <c r="H12" s="18">
        <v>22495.5</v>
      </c>
      <c r="I12" s="18">
        <v>21178.2</v>
      </c>
      <c r="J12" s="18">
        <v>21224.1</v>
      </c>
      <c r="K12" s="18">
        <v>21518.9</v>
      </c>
      <c r="L12" s="18">
        <v>21367.8</v>
      </c>
      <c r="M12" s="18">
        <v>25719.8</v>
      </c>
      <c r="N12" s="18">
        <v>20860.900000000001</v>
      </c>
      <c r="O12" s="18">
        <v>21520.9</v>
      </c>
      <c r="P12" s="18">
        <v>21859</v>
      </c>
      <c r="Q12" s="18">
        <v>22814.1</v>
      </c>
      <c r="R12" s="18">
        <v>22945.9</v>
      </c>
      <c r="S12" s="18">
        <v>22869.7</v>
      </c>
      <c r="T12" s="18">
        <v>23138.6</v>
      </c>
      <c r="U12" s="18">
        <v>22911.5</v>
      </c>
      <c r="V12" s="18">
        <v>22565.200000000001</v>
      </c>
      <c r="W12" s="18">
        <v>22740.1</v>
      </c>
      <c r="X12" s="18">
        <v>23015.599999999999</v>
      </c>
      <c r="Y12" s="75">
        <v>28269</v>
      </c>
      <c r="Z12" s="19">
        <v>22282.389076405732</v>
      </c>
      <c r="AA12" s="19">
        <v>22178.727732140105</v>
      </c>
      <c r="AB12" s="19">
        <v>22957.767426845974</v>
      </c>
      <c r="AC12" s="19">
        <v>24457.833032651626</v>
      </c>
      <c r="AD12" s="19">
        <v>23730.388995209778</v>
      </c>
      <c r="AE12" s="19">
        <v>24431.315581313331</v>
      </c>
      <c r="AF12" s="19">
        <v>24229.868218267013</v>
      </c>
      <c r="AG12" s="19">
        <v>23866.342433678161</v>
      </c>
      <c r="AH12" s="19">
        <v>23644.024656251291</v>
      </c>
      <c r="AI12" s="19">
        <v>24350.20910181876</v>
      </c>
      <c r="AJ12" s="19">
        <v>24673.361288013322</v>
      </c>
      <c r="AK12" s="77">
        <v>30532.847829076167</v>
      </c>
      <c r="AL12" s="19">
        <v>25459.304564483289</v>
      </c>
      <c r="AM12" s="19">
        <v>26822.764733567372</v>
      </c>
      <c r="AN12" s="19">
        <v>26242.13604043108</v>
      </c>
      <c r="AO12" s="19">
        <v>27322.728961921192</v>
      </c>
      <c r="AP12" s="19">
        <v>26768.706360040556</v>
      </c>
      <c r="AQ12" s="19">
        <v>29792.350601922808</v>
      </c>
      <c r="AR12" s="19">
        <v>27815.879869322296</v>
      </c>
      <c r="AS12" s="19">
        <v>27077.423138556103</v>
      </c>
      <c r="AT12" s="19">
        <v>27399.000197920926</v>
      </c>
      <c r="AU12" s="20">
        <f t="shared" si="4"/>
        <v>21.182052478079168</v>
      </c>
      <c r="AV12" s="20">
        <f t="shared" si="0"/>
        <v>25.276975165298776</v>
      </c>
      <c r="AW12" s="20">
        <f t="shared" si="1"/>
        <v>29.135577690253871</v>
      </c>
      <c r="AX12" s="20">
        <f t="shared" si="5"/>
        <v>25.198201777877273</v>
      </c>
      <c r="BA12" s="20">
        <f t="shared" si="2"/>
        <v>25.198201777877273</v>
      </c>
      <c r="BB12" s="25">
        <f t="shared" si="3"/>
        <v>34303.055552914033</v>
      </c>
      <c r="BD12" s="49">
        <f t="shared" si="6"/>
        <v>1.9959938312091086</v>
      </c>
      <c r="BE12" s="20">
        <f t="shared" si="7"/>
        <v>4.3534747012280866</v>
      </c>
      <c r="BF12" s="20">
        <f t="shared" si="8"/>
        <v>3.1747342662185973</v>
      </c>
      <c r="BH12" s="25">
        <f t="shared" si="9"/>
        <v>28268.845645805624</v>
      </c>
    </row>
    <row r="13" spans="1:60">
      <c r="A13" s="3" t="s">
        <v>9</v>
      </c>
      <c r="B13" s="18">
        <v>21820.400000000001</v>
      </c>
      <c r="C13" s="18">
        <v>22154.3</v>
      </c>
      <c r="D13" s="18">
        <v>22646.1</v>
      </c>
      <c r="E13" s="18">
        <v>23497.3</v>
      </c>
      <c r="F13" s="18">
        <v>23630.2</v>
      </c>
      <c r="G13" s="18">
        <v>24107.3</v>
      </c>
      <c r="H13" s="18">
        <v>24250.2</v>
      </c>
      <c r="I13" s="18">
        <v>23560.7</v>
      </c>
      <c r="J13" s="18">
        <v>23436.3</v>
      </c>
      <c r="K13" s="18">
        <v>23882.400000000001</v>
      </c>
      <c r="L13" s="18">
        <v>23450.400000000001</v>
      </c>
      <c r="M13" s="18">
        <v>29823.200000000001</v>
      </c>
      <c r="N13" s="18">
        <v>22555.8</v>
      </c>
      <c r="O13" s="18">
        <v>23340.6</v>
      </c>
      <c r="P13" s="18">
        <v>23724.2</v>
      </c>
      <c r="Q13" s="18">
        <v>25442.400000000001</v>
      </c>
      <c r="R13" s="18">
        <v>24924.400000000001</v>
      </c>
      <c r="S13" s="18">
        <v>25868.3</v>
      </c>
      <c r="T13" s="18">
        <v>25889.1</v>
      </c>
      <c r="U13" s="18">
        <v>25117</v>
      </c>
      <c r="V13" s="18">
        <v>25075.7</v>
      </c>
      <c r="W13" s="18">
        <v>25050.6</v>
      </c>
      <c r="X13" s="18">
        <v>25083.7</v>
      </c>
      <c r="Y13" s="75">
        <v>31641.4</v>
      </c>
      <c r="Z13" s="19">
        <v>24477.674587619418</v>
      </c>
      <c r="AA13" s="19">
        <v>24765.400909557629</v>
      </c>
      <c r="AB13" s="19">
        <v>25375.258490515989</v>
      </c>
      <c r="AC13" s="19">
        <v>27293.177738417216</v>
      </c>
      <c r="AD13" s="19">
        <v>27125.553835959428</v>
      </c>
      <c r="AE13" s="19">
        <v>28468.239034725535</v>
      </c>
      <c r="AF13" s="19">
        <v>26537.934216591268</v>
      </c>
      <c r="AG13" s="19">
        <v>26307.502827736065</v>
      </c>
      <c r="AH13" s="19">
        <v>27050.648666277299</v>
      </c>
      <c r="AI13" s="19">
        <v>27333.082553003849</v>
      </c>
      <c r="AJ13" s="19">
        <v>27556.171455485113</v>
      </c>
      <c r="AK13" s="77">
        <v>34473.98619524017</v>
      </c>
      <c r="AL13" s="19">
        <v>27684.08314248667</v>
      </c>
      <c r="AM13" s="19">
        <v>28227.921813469085</v>
      </c>
      <c r="AN13" s="19">
        <v>28001.895475360681</v>
      </c>
      <c r="AO13" s="19">
        <v>29871.287367240056</v>
      </c>
      <c r="AP13" s="19">
        <v>30324.167558397654</v>
      </c>
      <c r="AQ13" s="19">
        <v>31594.540492275897</v>
      </c>
      <c r="AR13" s="19">
        <v>28767.183912791577</v>
      </c>
      <c r="AS13" s="19">
        <v>29123.735741269298</v>
      </c>
      <c r="AT13" s="19">
        <v>28913.121915546908</v>
      </c>
      <c r="AU13" s="20">
        <f t="shared" si="4"/>
        <v>27.252168644367931</v>
      </c>
      <c r="AV13" s="20">
        <f t="shared" si="0"/>
        <v>26.18351631260543</v>
      </c>
      <c r="AW13" s="20">
        <f t="shared" si="1"/>
        <v>27.442364212940955</v>
      </c>
      <c r="AX13" s="20">
        <f t="shared" si="5"/>
        <v>26.959349723304772</v>
      </c>
      <c r="BA13" s="20">
        <f t="shared" si="2"/>
        <v>26.959349723304772</v>
      </c>
      <c r="BB13" s="25">
        <f t="shared" si="3"/>
        <v>36707.911568684678</v>
      </c>
      <c r="BD13" s="49">
        <f t="shared" si="6"/>
        <v>3.1903396515351512E-2</v>
      </c>
      <c r="BE13" s="20">
        <f t="shared" si="7"/>
        <v>1.8688009867875177</v>
      </c>
      <c r="BF13" s="20">
        <f t="shared" si="8"/>
        <v>0.95035219165143459</v>
      </c>
      <c r="BH13" s="25">
        <f t="shared" si="9"/>
        <v>29187.89840334616</v>
      </c>
    </row>
    <row r="14" spans="1:60">
      <c r="A14" s="3" t="s">
        <v>10</v>
      </c>
      <c r="B14" s="18">
        <v>21935.8</v>
      </c>
      <c r="C14" s="18">
        <v>21679.8</v>
      </c>
      <c r="D14" s="18">
        <v>23191.599999999999</v>
      </c>
      <c r="E14" s="18">
        <v>24878.7</v>
      </c>
      <c r="F14" s="18">
        <v>24054.400000000001</v>
      </c>
      <c r="G14" s="18">
        <v>24793.8</v>
      </c>
      <c r="H14" s="18">
        <v>25693.5</v>
      </c>
      <c r="I14" s="18">
        <v>23388</v>
      </c>
      <c r="J14" s="18">
        <v>23383.7</v>
      </c>
      <c r="K14" s="18">
        <v>25611.7</v>
      </c>
      <c r="L14" s="18">
        <v>23419.7</v>
      </c>
      <c r="M14" s="18">
        <v>32201.599999999999</v>
      </c>
      <c r="N14" s="18">
        <v>22976</v>
      </c>
      <c r="O14" s="18">
        <v>23101.4</v>
      </c>
      <c r="P14" s="18">
        <v>24043.3</v>
      </c>
      <c r="Q14" s="18">
        <v>26932.7</v>
      </c>
      <c r="R14" s="18">
        <v>25549.5</v>
      </c>
      <c r="S14" s="18">
        <v>26658.9</v>
      </c>
      <c r="T14" s="18">
        <v>26606</v>
      </c>
      <c r="U14" s="18">
        <v>25260.3</v>
      </c>
      <c r="V14" s="18">
        <v>24892.6</v>
      </c>
      <c r="W14" s="18">
        <v>27076.1</v>
      </c>
      <c r="X14" s="18">
        <v>25222.1</v>
      </c>
      <c r="Y14" s="75">
        <v>34459</v>
      </c>
      <c r="Z14" s="19">
        <v>25657.925812219877</v>
      </c>
      <c r="AA14" s="19">
        <v>25187.689797113759</v>
      </c>
      <c r="AB14" s="19">
        <v>27004.737008255004</v>
      </c>
      <c r="AC14" s="19">
        <v>28908.472056922143</v>
      </c>
      <c r="AD14" s="19">
        <v>28153.052455166726</v>
      </c>
      <c r="AE14" s="19">
        <v>29029.09147414715</v>
      </c>
      <c r="AF14" s="19">
        <v>28908.188319810484</v>
      </c>
      <c r="AG14" s="19">
        <v>27224.656931975325</v>
      </c>
      <c r="AH14" s="19">
        <v>27674.122635126769</v>
      </c>
      <c r="AI14" s="19">
        <v>29434.152860540991</v>
      </c>
      <c r="AJ14" s="19">
        <v>27885.692295681863</v>
      </c>
      <c r="AK14" s="77">
        <v>36601.118207814769</v>
      </c>
      <c r="AL14" s="19">
        <v>28965.758718610999</v>
      </c>
      <c r="AM14" s="19">
        <v>28933.24663796146</v>
      </c>
      <c r="AN14" s="19">
        <v>30475.023755243623</v>
      </c>
      <c r="AO14" s="19">
        <v>32653.857082805895</v>
      </c>
      <c r="AP14" s="19">
        <v>31286.296667162464</v>
      </c>
      <c r="AQ14" s="19">
        <v>32512.49372050845</v>
      </c>
      <c r="AR14" s="19">
        <v>32574.382134324078</v>
      </c>
      <c r="AS14" s="19">
        <v>31107.341679992802</v>
      </c>
      <c r="AT14" s="19">
        <v>30128.640748804759</v>
      </c>
      <c r="AU14" s="20">
        <f t="shared" si="4"/>
        <v>37.709601132412743</v>
      </c>
      <c r="AV14" s="20">
        <f t="shared" si="0"/>
        <v>38.430698279810073</v>
      </c>
      <c r="AW14" s="20">
        <f t="shared" si="1"/>
        <v>32.257555877695516</v>
      </c>
      <c r="AX14" s="20">
        <f t="shared" si="5"/>
        <v>36.13261842997278</v>
      </c>
      <c r="BA14" s="20">
        <f t="shared" si="2"/>
        <v>36.13261842997278</v>
      </c>
      <c r="BB14" s="25">
        <f t="shared" si="3"/>
        <v>41014.907548707677</v>
      </c>
      <c r="BD14" s="49">
        <f t="shared" si="6"/>
        <v>1.3236865574508088</v>
      </c>
      <c r="BE14" s="20">
        <f t="shared" si="7"/>
        <v>0.76450358822414599</v>
      </c>
      <c r="BF14" s="20">
        <f t="shared" si="8"/>
        <v>1.0440950728374774</v>
      </c>
      <c r="BH14" s="25">
        <f t="shared" si="9"/>
        <v>30443.212402375935</v>
      </c>
    </row>
    <row r="15" spans="1:60">
      <c r="A15" s="3" t="s">
        <v>11</v>
      </c>
      <c r="B15" s="18">
        <v>38016.5</v>
      </c>
      <c r="C15" s="18">
        <v>37331.300000000003</v>
      </c>
      <c r="D15" s="18">
        <v>39083.5</v>
      </c>
      <c r="E15" s="18">
        <v>40030.1</v>
      </c>
      <c r="F15" s="18">
        <v>39956.300000000003</v>
      </c>
      <c r="G15" s="18">
        <v>41721.9</v>
      </c>
      <c r="H15" s="18">
        <v>39880.400000000001</v>
      </c>
      <c r="I15" s="18">
        <v>38482.9</v>
      </c>
      <c r="J15" s="18">
        <v>39699</v>
      </c>
      <c r="K15" s="18">
        <v>40315.199999999997</v>
      </c>
      <c r="L15" s="18">
        <v>40169.4</v>
      </c>
      <c r="M15" s="18">
        <v>50023.199999999997</v>
      </c>
      <c r="N15" s="18">
        <v>39593</v>
      </c>
      <c r="O15" s="18">
        <v>39916.400000000001</v>
      </c>
      <c r="P15" s="18">
        <v>42052.9</v>
      </c>
      <c r="Q15" s="18">
        <v>42433.599999999999</v>
      </c>
      <c r="R15" s="18">
        <v>43118.7</v>
      </c>
      <c r="S15" s="18">
        <v>46032.9</v>
      </c>
      <c r="T15" s="18">
        <v>42168.6</v>
      </c>
      <c r="U15" s="18">
        <v>41416.699999999997</v>
      </c>
      <c r="V15" s="18">
        <v>43658.5</v>
      </c>
      <c r="W15" s="18">
        <v>43275</v>
      </c>
      <c r="X15" s="18">
        <v>43693.7</v>
      </c>
      <c r="Y15" s="75">
        <v>54239.3</v>
      </c>
      <c r="Z15" s="19">
        <v>42751.043820696861</v>
      </c>
      <c r="AA15" s="19">
        <v>42349.675090151672</v>
      </c>
      <c r="AB15" s="19">
        <v>45688.43128444031</v>
      </c>
      <c r="AC15" s="19">
        <v>45133.473487625757</v>
      </c>
      <c r="AD15" s="19">
        <v>46479.453987895853</v>
      </c>
      <c r="AE15" s="19">
        <v>50606.024815844874</v>
      </c>
      <c r="AF15" s="19">
        <v>44975.922810672237</v>
      </c>
      <c r="AG15" s="19">
        <v>44033.739364583002</v>
      </c>
      <c r="AH15" s="19">
        <v>45654.841883490524</v>
      </c>
      <c r="AI15" s="19">
        <v>46271.227643320264</v>
      </c>
      <c r="AJ15" s="19">
        <v>47005.194997058068</v>
      </c>
      <c r="AK15" s="77">
        <v>58944.183079432871</v>
      </c>
      <c r="AL15" s="19">
        <v>46409.502635468765</v>
      </c>
      <c r="AM15" s="19">
        <v>46669.07222805707</v>
      </c>
      <c r="AN15" s="19">
        <v>50117.245635381827</v>
      </c>
      <c r="AO15" s="19">
        <v>49692.442215998279</v>
      </c>
      <c r="AP15" s="19">
        <v>50614.38994997806</v>
      </c>
      <c r="AQ15" s="19">
        <v>53862.260486149731</v>
      </c>
      <c r="AR15" s="19">
        <v>48953.244026955632</v>
      </c>
      <c r="AS15" s="19">
        <v>47837.227666054503</v>
      </c>
      <c r="AT15" s="19">
        <v>49900.470921754626</v>
      </c>
      <c r="AU15" s="20">
        <f t="shared" si="4"/>
        <v>26.006196629638019</v>
      </c>
      <c r="AV15" s="20">
        <f t="shared" si="0"/>
        <v>24.235372264278439</v>
      </c>
      <c r="AW15" s="20">
        <f t="shared" si="1"/>
        <v>29.108284352087466</v>
      </c>
      <c r="AX15" s="20">
        <f t="shared" si="5"/>
        <v>26.449951082001309</v>
      </c>
      <c r="BA15" s="20">
        <f t="shared" si="2"/>
        <v>26.449951082001309</v>
      </c>
      <c r="BB15" s="25">
        <f t="shared" si="3"/>
        <v>63099.121070247013</v>
      </c>
      <c r="BD15" s="49">
        <f t="shared" si="6"/>
        <v>8.0625765887506654E-2</v>
      </c>
      <c r="BE15" s="20">
        <f t="shared" si="7"/>
        <v>2.9577434897564543</v>
      </c>
      <c r="BF15" s="20">
        <f t="shared" si="8"/>
        <v>1.5191846278219805</v>
      </c>
      <c r="BH15" s="25">
        <f t="shared" si="9"/>
        <v>50658.5512052087</v>
      </c>
    </row>
    <row r="16" spans="1:60">
      <c r="A16" s="3" t="s">
        <v>12</v>
      </c>
      <c r="B16" s="18">
        <v>19584.400000000001</v>
      </c>
      <c r="C16" s="18">
        <v>20001.900000000001</v>
      </c>
      <c r="D16" s="18">
        <v>20796.3</v>
      </c>
      <c r="E16" s="18">
        <v>20743.2</v>
      </c>
      <c r="F16" s="18">
        <v>22065.599999999999</v>
      </c>
      <c r="G16" s="18">
        <v>23240.2</v>
      </c>
      <c r="H16" s="18">
        <v>21412.1</v>
      </c>
      <c r="I16" s="18">
        <v>21236.799999999999</v>
      </c>
      <c r="J16" s="18">
        <v>21292.400000000001</v>
      </c>
      <c r="K16" s="18">
        <v>21457.8</v>
      </c>
      <c r="L16" s="18">
        <v>21273.4</v>
      </c>
      <c r="M16" s="18">
        <v>26824.5</v>
      </c>
      <c r="N16" s="18">
        <v>20270.400000000001</v>
      </c>
      <c r="O16" s="18">
        <v>20696.3</v>
      </c>
      <c r="P16" s="18">
        <v>21645.4</v>
      </c>
      <c r="Q16" s="18">
        <v>21894.1</v>
      </c>
      <c r="R16" s="18">
        <v>23308.6</v>
      </c>
      <c r="S16" s="18">
        <v>25059.200000000001</v>
      </c>
      <c r="T16" s="18">
        <v>22245.3</v>
      </c>
      <c r="U16" s="18">
        <v>22571.7</v>
      </c>
      <c r="V16" s="18">
        <v>22681.599999999999</v>
      </c>
      <c r="W16" s="18">
        <v>22703.8</v>
      </c>
      <c r="X16" s="18">
        <v>23280.400000000001</v>
      </c>
      <c r="Y16" s="75">
        <v>28688.1</v>
      </c>
      <c r="Z16" s="19">
        <v>22171.94735179171</v>
      </c>
      <c r="AA16" s="19">
        <v>22298.205104834411</v>
      </c>
      <c r="AB16" s="19">
        <v>23824.827958942511</v>
      </c>
      <c r="AC16" s="19">
        <v>24004.330440075548</v>
      </c>
      <c r="AD16" s="19">
        <v>25011.61569673026</v>
      </c>
      <c r="AE16" s="19">
        <v>26716.205349970034</v>
      </c>
      <c r="AF16" s="19">
        <v>23780.8994973466</v>
      </c>
      <c r="AG16" s="19">
        <v>23654.374027221078</v>
      </c>
      <c r="AH16" s="19">
        <v>24301.127240507863</v>
      </c>
      <c r="AI16" s="19">
        <v>24052.371080165016</v>
      </c>
      <c r="AJ16" s="19">
        <v>24418.305978054559</v>
      </c>
      <c r="AK16" s="77">
        <v>31670.259635882412</v>
      </c>
      <c r="AL16" s="19">
        <v>24413.11620523081</v>
      </c>
      <c r="AM16" s="19">
        <v>24867.543148893994</v>
      </c>
      <c r="AN16" s="19">
        <v>25746.889441047781</v>
      </c>
      <c r="AO16" s="19">
        <v>26084.015957190146</v>
      </c>
      <c r="AP16" s="19">
        <v>27433.753663683499</v>
      </c>
      <c r="AQ16" s="19">
        <v>29001.157318786092</v>
      </c>
      <c r="AR16" s="19">
        <v>26584.424228060845</v>
      </c>
      <c r="AS16" s="19">
        <v>26820.335517197418</v>
      </c>
      <c r="AT16" s="19">
        <v>26295.440108359267</v>
      </c>
      <c r="AU16" s="20">
        <f t="shared" si="4"/>
        <v>25.981570889143534</v>
      </c>
      <c r="AV16" s="20">
        <f t="shared" si="0"/>
        <v>26.481817861173816</v>
      </c>
      <c r="AW16" s="20">
        <f t="shared" si="1"/>
        <v>30.324241021588687</v>
      </c>
      <c r="AX16" s="20">
        <f t="shared" si="5"/>
        <v>27.595876590635346</v>
      </c>
      <c r="BA16" s="20">
        <f t="shared" si="2"/>
        <v>27.595876590635346</v>
      </c>
      <c r="BB16" s="25">
        <f t="shared" si="3"/>
        <v>33551.897309626518</v>
      </c>
      <c r="BD16" s="49">
        <f t="shared" si="6"/>
        <v>2.6400253950338728</v>
      </c>
      <c r="BE16" s="20">
        <f t="shared" si="7"/>
        <v>0.48219465865504735</v>
      </c>
      <c r="BF16" s="20">
        <f t="shared" si="8"/>
        <v>1.56111002684446</v>
      </c>
      <c r="BH16" s="25">
        <f t="shared" si="9"/>
        <v>26705.940860493745</v>
      </c>
    </row>
    <row r="17" spans="1:60">
      <c r="A17" s="3" t="s">
        <v>13</v>
      </c>
      <c r="B17" s="18">
        <v>22679</v>
      </c>
      <c r="C17" s="18">
        <v>23389.599999999999</v>
      </c>
      <c r="D17" s="18">
        <v>23734.400000000001</v>
      </c>
      <c r="E17" s="18">
        <v>26320.1</v>
      </c>
      <c r="F17" s="18">
        <v>25578.3</v>
      </c>
      <c r="G17" s="18">
        <v>26576.3</v>
      </c>
      <c r="H17" s="18">
        <v>25369.599999999999</v>
      </c>
      <c r="I17" s="18">
        <v>24618</v>
      </c>
      <c r="J17" s="18">
        <v>24748.6</v>
      </c>
      <c r="K17" s="18">
        <v>25568.2</v>
      </c>
      <c r="L17" s="18">
        <v>25040.3</v>
      </c>
      <c r="M17" s="18">
        <v>30998.9</v>
      </c>
      <c r="N17" s="18">
        <v>24159.3</v>
      </c>
      <c r="O17" s="18">
        <v>24896.3</v>
      </c>
      <c r="P17" s="18">
        <v>25673.200000000001</v>
      </c>
      <c r="Q17" s="18">
        <v>26349.599999999999</v>
      </c>
      <c r="R17" s="18">
        <v>29336.9</v>
      </c>
      <c r="S17" s="18">
        <v>28887</v>
      </c>
      <c r="T17" s="18">
        <v>27229.1</v>
      </c>
      <c r="U17" s="18">
        <v>27578.400000000001</v>
      </c>
      <c r="V17" s="18">
        <v>27136.6</v>
      </c>
      <c r="W17" s="18">
        <v>26941.5</v>
      </c>
      <c r="X17" s="18">
        <v>27173.599999999999</v>
      </c>
      <c r="Y17" s="75">
        <v>34394</v>
      </c>
      <c r="Z17" s="19">
        <v>25866.866710913873</v>
      </c>
      <c r="AA17" s="19">
        <v>26010.314964358971</v>
      </c>
      <c r="AB17" s="19">
        <v>27246.4905268494</v>
      </c>
      <c r="AC17" s="19">
        <v>28263.843810199764</v>
      </c>
      <c r="AD17" s="19">
        <v>30922.621981047621</v>
      </c>
      <c r="AE17" s="19">
        <v>30678.814479560078</v>
      </c>
      <c r="AF17" s="19">
        <v>28624.682383720257</v>
      </c>
      <c r="AG17" s="19">
        <v>28581.317497484746</v>
      </c>
      <c r="AH17" s="19">
        <v>28565.177524536717</v>
      </c>
      <c r="AI17" s="19">
        <v>28654.898254117357</v>
      </c>
      <c r="AJ17" s="19">
        <v>28941.474808356226</v>
      </c>
      <c r="AK17" s="77">
        <v>37500.09010386531</v>
      </c>
      <c r="AL17" s="19">
        <v>29120.278794139103</v>
      </c>
      <c r="AM17" s="19">
        <v>29178.606714118101</v>
      </c>
      <c r="AN17" s="19">
        <v>30379.796827309194</v>
      </c>
      <c r="AO17" s="19">
        <v>31477.826049983905</v>
      </c>
      <c r="AP17" s="19">
        <v>33949.574780808049</v>
      </c>
      <c r="AQ17" s="19">
        <v>33763.095974664589</v>
      </c>
      <c r="AR17" s="19">
        <v>31130.226721848274</v>
      </c>
      <c r="AS17" s="19">
        <v>31640.848634078357</v>
      </c>
      <c r="AT17" s="19">
        <v>31123.967803448875</v>
      </c>
      <c r="AU17" s="20">
        <f t="shared" si="4"/>
        <v>25.255165948780956</v>
      </c>
      <c r="AV17" s="20">
        <f t="shared" si="0"/>
        <v>26.743954659021401</v>
      </c>
      <c r="AW17" s="20">
        <f t="shared" si="1"/>
        <v>31.279037463197085</v>
      </c>
      <c r="AX17" s="20">
        <f t="shared" si="5"/>
        <v>27.75938602366648</v>
      </c>
      <c r="BA17" s="20">
        <f t="shared" si="2"/>
        <v>27.75938602366648</v>
      </c>
      <c r="BB17" s="25">
        <f t="shared" si="3"/>
        <v>39763.790171889916</v>
      </c>
      <c r="BD17" s="49">
        <f t="shared" si="6"/>
        <v>0.13634722109623168</v>
      </c>
      <c r="BE17" s="20">
        <f t="shared" si="7"/>
        <v>1.3173287072915265</v>
      </c>
      <c r="BF17" s="20">
        <f t="shared" si="8"/>
        <v>0.72683796419387914</v>
      </c>
      <c r="BH17" s="25">
        <f t="shared" si="9"/>
        <v>31350.188617407821</v>
      </c>
    </row>
    <row r="18" spans="1:60">
      <c r="A18" s="3" t="s">
        <v>14</v>
      </c>
      <c r="B18" s="18">
        <v>21005.3</v>
      </c>
      <c r="C18" s="18">
        <v>21340.2</v>
      </c>
      <c r="D18" s="18">
        <v>21831.7</v>
      </c>
      <c r="E18" s="18">
        <v>23110.3</v>
      </c>
      <c r="F18" s="18">
        <v>23081.8</v>
      </c>
      <c r="G18" s="18">
        <v>24468.6</v>
      </c>
      <c r="H18" s="18">
        <v>22914.799999999999</v>
      </c>
      <c r="I18" s="18">
        <v>22034.6</v>
      </c>
      <c r="J18" s="18">
        <v>22609.1</v>
      </c>
      <c r="K18" s="18">
        <v>23132.400000000001</v>
      </c>
      <c r="L18" s="18">
        <v>22650.2</v>
      </c>
      <c r="M18" s="18">
        <v>29493.8</v>
      </c>
      <c r="N18" s="18">
        <v>22470.6</v>
      </c>
      <c r="O18" s="18">
        <v>23526.799999999999</v>
      </c>
      <c r="P18" s="18">
        <v>23761.3</v>
      </c>
      <c r="Q18" s="18">
        <v>25162.1</v>
      </c>
      <c r="R18" s="18">
        <v>25067.4</v>
      </c>
      <c r="S18" s="18">
        <v>27943.4</v>
      </c>
      <c r="T18" s="18">
        <v>24469.7</v>
      </c>
      <c r="U18" s="18">
        <v>24502.5</v>
      </c>
      <c r="V18" s="18">
        <v>24442.1</v>
      </c>
      <c r="W18" s="18">
        <v>24253.3</v>
      </c>
      <c r="X18" s="18">
        <v>24589.599999999999</v>
      </c>
      <c r="Y18" s="75">
        <v>31160.2</v>
      </c>
      <c r="Z18" s="19">
        <v>23947.953797821152</v>
      </c>
      <c r="AA18" s="19">
        <v>24544.945809874716</v>
      </c>
      <c r="AB18" s="19">
        <v>25410.167128045836</v>
      </c>
      <c r="AC18" s="19">
        <v>26158.235028774081</v>
      </c>
      <c r="AD18" s="19">
        <v>26144.953556607848</v>
      </c>
      <c r="AE18" s="19">
        <v>28301.981970553403</v>
      </c>
      <c r="AF18" s="19">
        <v>25304.572869929179</v>
      </c>
      <c r="AG18" s="19">
        <v>25006.093563234783</v>
      </c>
      <c r="AH18" s="19">
        <v>25885.895878571653</v>
      </c>
      <c r="AI18" s="19">
        <v>26218.613575747211</v>
      </c>
      <c r="AJ18" s="19">
        <v>26571.450341519812</v>
      </c>
      <c r="AK18" s="77">
        <v>32853.782268555653</v>
      </c>
      <c r="AL18" s="19">
        <v>26457.241924500253</v>
      </c>
      <c r="AM18" s="19">
        <v>27180.903023880943</v>
      </c>
      <c r="AN18" s="19">
        <v>27209.396283329184</v>
      </c>
      <c r="AO18" s="19">
        <v>28849.821149887084</v>
      </c>
      <c r="AP18" s="19">
        <v>29109.583172086313</v>
      </c>
      <c r="AQ18" s="19">
        <v>31072.365100302155</v>
      </c>
      <c r="AR18" s="19">
        <v>28576.072789082471</v>
      </c>
      <c r="AS18" s="19">
        <v>28727.081909962795</v>
      </c>
      <c r="AT18" s="19">
        <v>28925.136409122777</v>
      </c>
      <c r="AU18" s="20">
        <f t="shared" si="4"/>
        <v>30.451013087650551</v>
      </c>
      <c r="AV18" s="20">
        <f t="shared" si="0"/>
        <v>27.485772499089695</v>
      </c>
      <c r="AW18" s="20">
        <f t="shared" si="1"/>
        <v>26.917694572634115</v>
      </c>
      <c r="AX18" s="20">
        <f t="shared" si="5"/>
        <v>28.284826719791454</v>
      </c>
      <c r="BA18" s="20">
        <f t="shared" si="2"/>
        <v>28.284826719791454</v>
      </c>
      <c r="BB18" s="25">
        <f t="shared" si="3"/>
        <v>37106.561120906466</v>
      </c>
      <c r="BD18" s="49">
        <f t="shared" si="6"/>
        <v>0.60346696887746964</v>
      </c>
      <c r="BE18" s="20">
        <f t="shared" si="7"/>
        <v>2.6483706268619476</v>
      </c>
      <c r="BF18" s="20">
        <f t="shared" si="8"/>
        <v>1.6259187978697085</v>
      </c>
      <c r="BH18" s="25">
        <f t="shared" si="9"/>
        <v>29395.435639308158</v>
      </c>
    </row>
    <row r="19" spans="1:60">
      <c r="A19" s="3" t="s">
        <v>15</v>
      </c>
      <c r="B19" s="18">
        <v>19849.099999999999</v>
      </c>
      <c r="C19" s="18">
        <v>19866.599999999999</v>
      </c>
      <c r="D19" s="18">
        <v>20334.3</v>
      </c>
      <c r="E19" s="18">
        <v>20861.7</v>
      </c>
      <c r="F19" s="18">
        <v>22832.2</v>
      </c>
      <c r="G19" s="18">
        <v>22820.7</v>
      </c>
      <c r="H19" s="18">
        <v>21418.2</v>
      </c>
      <c r="I19" s="18">
        <v>20969.3</v>
      </c>
      <c r="J19" s="18">
        <v>21393.7</v>
      </c>
      <c r="K19" s="18">
        <v>21744.5</v>
      </c>
      <c r="L19" s="18">
        <v>21734.400000000001</v>
      </c>
      <c r="M19" s="18">
        <v>26677.9</v>
      </c>
      <c r="N19" s="18">
        <v>20467.900000000001</v>
      </c>
      <c r="O19" s="18">
        <v>20568.7</v>
      </c>
      <c r="P19" s="18">
        <v>21316.9</v>
      </c>
      <c r="Q19" s="18">
        <v>22156.2</v>
      </c>
      <c r="R19" s="18">
        <v>23774.3</v>
      </c>
      <c r="S19" s="18">
        <v>24528.400000000001</v>
      </c>
      <c r="T19" s="18">
        <v>22032</v>
      </c>
      <c r="U19" s="18">
        <v>22311.9</v>
      </c>
      <c r="V19" s="18">
        <v>22405.3</v>
      </c>
      <c r="W19" s="18">
        <v>22734.3</v>
      </c>
      <c r="X19" s="18">
        <v>23447.1</v>
      </c>
      <c r="Y19" s="75">
        <v>28173.9</v>
      </c>
      <c r="Z19" s="19">
        <v>22292.458913557894</v>
      </c>
      <c r="AA19" s="19">
        <v>21441.118289672377</v>
      </c>
      <c r="AB19" s="19">
        <v>23238.574584797927</v>
      </c>
      <c r="AC19" s="19">
        <v>23125.250990594293</v>
      </c>
      <c r="AD19" s="19">
        <v>25299.825539030266</v>
      </c>
      <c r="AE19" s="19">
        <v>25679.845114628788</v>
      </c>
      <c r="AF19" s="19">
        <v>23432.326824457548</v>
      </c>
      <c r="AG19" s="19">
        <v>23733.000129903721</v>
      </c>
      <c r="AH19" s="19">
        <v>23610.86379532265</v>
      </c>
      <c r="AI19" s="19">
        <v>24280.583946762265</v>
      </c>
      <c r="AJ19" s="19">
        <v>24203.422579790597</v>
      </c>
      <c r="AK19" s="77">
        <v>30007.966040744392</v>
      </c>
      <c r="AL19" s="19">
        <v>24008.401388167549</v>
      </c>
      <c r="AM19" s="19">
        <v>24059.453467446765</v>
      </c>
      <c r="AN19" s="19">
        <v>24946.718199514409</v>
      </c>
      <c r="AO19" s="19">
        <v>24839.975912722552</v>
      </c>
      <c r="AP19" s="19">
        <v>27934.826582706541</v>
      </c>
      <c r="AQ19" s="19">
        <v>28335.997925492025</v>
      </c>
      <c r="AR19" s="19">
        <v>25498.311111713661</v>
      </c>
      <c r="AS19" s="19">
        <v>26024.295153889685</v>
      </c>
      <c r="AT19" s="19">
        <v>25588.484954680134</v>
      </c>
      <c r="AU19" s="20">
        <f t="shared" si="4"/>
        <v>24.699794799403566</v>
      </c>
      <c r="AV19" s="20">
        <f t="shared" si="0"/>
        <v>25.746586745100501</v>
      </c>
      <c r="AW19" s="20">
        <f t="shared" si="1"/>
        <v>27.093893306389827</v>
      </c>
      <c r="AX19" s="20">
        <f t="shared" si="5"/>
        <v>25.846758283631299</v>
      </c>
      <c r="BA19" s="20">
        <f t="shared" si="2"/>
        <v>25.846758283631299</v>
      </c>
      <c r="BB19" s="25">
        <f t="shared" si="3"/>
        <v>32202.278809359672</v>
      </c>
      <c r="BD19" s="49">
        <f t="shared" si="6"/>
        <v>4.6497926829812561</v>
      </c>
      <c r="BE19" s="20">
        <f t="shared" si="7"/>
        <v>2.5096870220619945</v>
      </c>
      <c r="BF19" s="20">
        <f t="shared" si="8"/>
        <v>3.5797398525216253</v>
      </c>
      <c r="BH19" s="25">
        <f t="shared" si="9"/>
        <v>26504.486148259319</v>
      </c>
    </row>
    <row r="20" spans="1:60">
      <c r="A20" s="3" t="s">
        <v>16</v>
      </c>
      <c r="B20" s="18">
        <v>22756.2</v>
      </c>
      <c r="C20" s="18">
        <v>23435.4</v>
      </c>
      <c r="D20" s="18">
        <v>23674</v>
      </c>
      <c r="E20" s="18">
        <v>24751.9</v>
      </c>
      <c r="F20" s="18">
        <v>24866.799999999999</v>
      </c>
      <c r="G20" s="18">
        <v>26405.1</v>
      </c>
      <c r="H20" s="18">
        <v>24468.799999999999</v>
      </c>
      <c r="I20" s="18">
        <v>23246.1</v>
      </c>
      <c r="J20" s="18">
        <v>24079</v>
      </c>
      <c r="K20" s="18">
        <v>24572.3</v>
      </c>
      <c r="L20" s="18">
        <v>24584.400000000001</v>
      </c>
      <c r="M20" s="18">
        <v>30894.7</v>
      </c>
      <c r="N20" s="18">
        <v>23456</v>
      </c>
      <c r="O20" s="18">
        <v>24689.9</v>
      </c>
      <c r="P20" s="18">
        <v>25154.5</v>
      </c>
      <c r="Q20" s="18">
        <v>25456.1</v>
      </c>
      <c r="R20" s="18">
        <v>26301</v>
      </c>
      <c r="S20" s="18">
        <v>28347.5</v>
      </c>
      <c r="T20" s="18">
        <v>25278.6</v>
      </c>
      <c r="U20" s="18">
        <v>25026</v>
      </c>
      <c r="V20" s="18">
        <v>25852.7</v>
      </c>
      <c r="W20" s="18">
        <v>25526.7</v>
      </c>
      <c r="X20" s="18">
        <v>26090.5</v>
      </c>
      <c r="Y20" s="75">
        <v>31989.5</v>
      </c>
      <c r="Z20" s="19">
        <v>24849.929446202168</v>
      </c>
      <c r="AA20" s="19">
        <v>25736.135465527444</v>
      </c>
      <c r="AB20" s="19">
        <v>26352.578388013033</v>
      </c>
      <c r="AC20" s="19">
        <v>27062.725218914118</v>
      </c>
      <c r="AD20" s="19">
        <v>27704.16397870623</v>
      </c>
      <c r="AE20" s="19">
        <v>29182.139938813383</v>
      </c>
      <c r="AF20" s="19">
        <v>26576.442631156537</v>
      </c>
      <c r="AG20" s="19">
        <v>25755.629702890903</v>
      </c>
      <c r="AH20" s="19">
        <v>27155.488981381644</v>
      </c>
      <c r="AI20" s="19">
        <v>26878.538500519207</v>
      </c>
      <c r="AJ20" s="19">
        <v>27504.293241782823</v>
      </c>
      <c r="AK20" s="77">
        <v>33851.752493808657</v>
      </c>
      <c r="AL20" s="19">
        <v>27300.193464737447</v>
      </c>
      <c r="AM20" s="19">
        <v>28416.466764183187</v>
      </c>
      <c r="AN20" s="19">
        <v>28963.089389018412</v>
      </c>
      <c r="AO20" s="19">
        <v>30045.48987258958</v>
      </c>
      <c r="AP20" s="19">
        <v>30530.454645901656</v>
      </c>
      <c r="AQ20" s="19">
        <v>32626.973864153224</v>
      </c>
      <c r="AR20" s="19">
        <v>29707.325889983007</v>
      </c>
      <c r="AS20" s="19">
        <v>29574.471746792304</v>
      </c>
      <c r="AT20" s="19">
        <v>29613.135025564025</v>
      </c>
      <c r="AU20" s="20">
        <f t="shared" si="4"/>
        <v>28.305577474147604</v>
      </c>
      <c r="AV20" s="20">
        <f t="shared" si="0"/>
        <v>23.737559326492008</v>
      </c>
      <c r="AW20" s="20">
        <f t="shared" si="1"/>
        <v>24.658968641728777</v>
      </c>
      <c r="AX20" s="20">
        <f t="shared" si="5"/>
        <v>25.567368480789465</v>
      </c>
      <c r="BA20" s="20">
        <f t="shared" si="2"/>
        <v>25.567368480789465</v>
      </c>
      <c r="BB20" s="25">
        <f t="shared" si="3"/>
        <v>37184.434376263707</v>
      </c>
      <c r="BD20" s="49">
        <f t="shared" si="6"/>
        <v>0.91982655583362394</v>
      </c>
      <c r="BE20" s="20">
        <f t="shared" si="7"/>
        <v>1.2844705563590706</v>
      </c>
      <c r="BF20" s="20">
        <f t="shared" si="8"/>
        <v>1.1021485560963473</v>
      </c>
      <c r="BH20" s="25">
        <f t="shared" si="9"/>
        <v>29939.515765663142</v>
      </c>
    </row>
    <row r="21" spans="1:60">
      <c r="A21" s="3" t="s">
        <v>17</v>
      </c>
      <c r="B21" s="18">
        <v>25845.4</v>
      </c>
      <c r="C21" s="18">
        <v>25562.400000000001</v>
      </c>
      <c r="D21" s="18">
        <v>26884.400000000001</v>
      </c>
      <c r="E21" s="18">
        <v>26969.4</v>
      </c>
      <c r="F21" s="18">
        <v>27369.3</v>
      </c>
      <c r="G21" s="18">
        <v>28048.400000000001</v>
      </c>
      <c r="H21" s="18">
        <v>27676</v>
      </c>
      <c r="I21" s="18">
        <v>26583.1</v>
      </c>
      <c r="J21" s="18">
        <v>26761.1</v>
      </c>
      <c r="K21" s="18">
        <v>26853.200000000001</v>
      </c>
      <c r="L21" s="18">
        <v>26716.3</v>
      </c>
      <c r="M21" s="18">
        <v>31781.9</v>
      </c>
      <c r="N21" s="18">
        <v>26723.7</v>
      </c>
      <c r="O21" s="18">
        <v>27130</v>
      </c>
      <c r="P21" s="18">
        <v>27911.599999999999</v>
      </c>
      <c r="Q21" s="18">
        <v>27862.1</v>
      </c>
      <c r="R21" s="18">
        <v>28816.7</v>
      </c>
      <c r="S21" s="18">
        <v>30100.1</v>
      </c>
      <c r="T21" s="18">
        <v>29210.5</v>
      </c>
      <c r="U21" s="18">
        <v>28781.7</v>
      </c>
      <c r="V21" s="18">
        <v>29258.7</v>
      </c>
      <c r="W21" s="18">
        <v>28849</v>
      </c>
      <c r="X21" s="18">
        <v>29153.9</v>
      </c>
      <c r="Y21" s="75">
        <v>34994.300000000003</v>
      </c>
      <c r="Z21" s="19">
        <v>28564.158249507811</v>
      </c>
      <c r="AA21" s="19">
        <v>28844.049276102647</v>
      </c>
      <c r="AB21" s="19">
        <v>30681.36831848829</v>
      </c>
      <c r="AC21" s="19">
        <v>30601.641565482136</v>
      </c>
      <c r="AD21" s="19">
        <v>31039.746984540296</v>
      </c>
      <c r="AE21" s="19">
        <v>33021.974563805008</v>
      </c>
      <c r="AF21" s="19">
        <v>31036.505878801727</v>
      </c>
      <c r="AG21" s="19">
        <v>30535.250127745061</v>
      </c>
      <c r="AH21" s="19">
        <v>31183.245413320794</v>
      </c>
      <c r="AI21" s="19">
        <v>30732.309165556464</v>
      </c>
      <c r="AJ21" s="19">
        <v>31400.763582823194</v>
      </c>
      <c r="AK21" s="77">
        <v>37671.255574530544</v>
      </c>
      <c r="AL21" s="19">
        <v>31839.973381290583</v>
      </c>
      <c r="AM21" s="19">
        <v>32167.328263943931</v>
      </c>
      <c r="AN21" s="19">
        <v>33162.705979016049</v>
      </c>
      <c r="AO21" s="19">
        <v>33887.67650615851</v>
      </c>
      <c r="AP21" s="19">
        <v>34236.85025761633</v>
      </c>
      <c r="AQ21" s="19">
        <v>35545.263787035765</v>
      </c>
      <c r="AR21" s="19">
        <v>33868.578788272222</v>
      </c>
      <c r="AS21" s="19">
        <v>33662.040771330692</v>
      </c>
      <c r="AT21" s="19">
        <v>33273.715133613165</v>
      </c>
      <c r="AU21" s="20">
        <f t="shared" si="4"/>
        <v>18.761560623442247</v>
      </c>
      <c r="AV21" s="20">
        <f t="shared" si="0"/>
        <v>19.603058235670083</v>
      </c>
      <c r="AW21" s="20">
        <f t="shared" si="1"/>
        <v>20.806077350878351</v>
      </c>
      <c r="AX21" s="20">
        <f t="shared" si="5"/>
        <v>19.723565403330227</v>
      </c>
      <c r="BA21" s="20">
        <f t="shared" si="2"/>
        <v>19.723565403330227</v>
      </c>
      <c r="BB21" s="25">
        <f t="shared" si="3"/>
        <v>39836.478100109147</v>
      </c>
      <c r="BD21" s="49">
        <f t="shared" si="6"/>
        <v>-0.35818406149281845</v>
      </c>
      <c r="BE21" s="20">
        <f t="shared" si="7"/>
        <v>0.69754820776121429</v>
      </c>
      <c r="BF21" s="20">
        <f t="shared" si="8"/>
        <v>0.16968207313419792</v>
      </c>
      <c r="BH21" s="25">
        <f t="shared" si="9"/>
        <v>33330.174663260645</v>
      </c>
    </row>
    <row r="22" spans="1:60">
      <c r="A22" s="3" t="s">
        <v>18</v>
      </c>
      <c r="B22" s="18">
        <v>24466.1</v>
      </c>
      <c r="C22" s="18">
        <v>24196.6</v>
      </c>
      <c r="D22" s="18">
        <v>25490.7</v>
      </c>
      <c r="E22" s="18">
        <v>26372.5</v>
      </c>
      <c r="F22" s="18">
        <v>26967.1</v>
      </c>
      <c r="G22" s="18">
        <v>27996</v>
      </c>
      <c r="H22" s="18">
        <v>26229.7</v>
      </c>
      <c r="I22" s="18">
        <v>25240.7</v>
      </c>
      <c r="J22" s="18">
        <v>25933.8</v>
      </c>
      <c r="K22" s="18">
        <v>26366.1</v>
      </c>
      <c r="L22" s="18">
        <v>26736.5</v>
      </c>
      <c r="M22" s="18">
        <v>32715.599999999999</v>
      </c>
      <c r="N22" s="18">
        <v>25725.3</v>
      </c>
      <c r="O22" s="18">
        <v>26022.3</v>
      </c>
      <c r="P22" s="18">
        <v>27409.9</v>
      </c>
      <c r="Q22" s="18">
        <v>28002.1</v>
      </c>
      <c r="R22" s="18">
        <v>28997.200000000001</v>
      </c>
      <c r="S22" s="18">
        <v>29910.5</v>
      </c>
      <c r="T22" s="18">
        <v>27535.4</v>
      </c>
      <c r="U22" s="18">
        <v>27317.200000000001</v>
      </c>
      <c r="V22" s="18">
        <v>28037.599999999999</v>
      </c>
      <c r="W22" s="18">
        <v>28317.9</v>
      </c>
      <c r="X22" s="18">
        <v>28949.7</v>
      </c>
      <c r="Y22" s="75">
        <v>35444.5</v>
      </c>
      <c r="Z22" s="19">
        <v>27766.185973201798</v>
      </c>
      <c r="AA22" s="19">
        <v>27889.58957259234</v>
      </c>
      <c r="AB22" s="19">
        <v>29505.08584613015</v>
      </c>
      <c r="AC22" s="19">
        <v>29847.285878280021</v>
      </c>
      <c r="AD22" s="19">
        <v>31069.218104372274</v>
      </c>
      <c r="AE22" s="19">
        <v>31883.384628751672</v>
      </c>
      <c r="AF22" s="19">
        <v>29367.168647100942</v>
      </c>
      <c r="AG22" s="19">
        <v>28814.80587263083</v>
      </c>
      <c r="AH22" s="19">
        <v>29446.27303208593</v>
      </c>
      <c r="AI22" s="19">
        <v>30651.547355257295</v>
      </c>
      <c r="AJ22" s="19">
        <v>31424.974001719635</v>
      </c>
      <c r="AK22" s="77">
        <v>38376.634799444269</v>
      </c>
      <c r="AL22" s="19">
        <v>31459.960834834321</v>
      </c>
      <c r="AM22" s="19">
        <v>31541.512006950201</v>
      </c>
      <c r="AN22" s="19">
        <v>32818.503905503698</v>
      </c>
      <c r="AO22" s="19">
        <v>32939.291526726411</v>
      </c>
      <c r="AP22" s="19">
        <v>34039.062065331127</v>
      </c>
      <c r="AQ22" s="19">
        <v>35358.913764360674</v>
      </c>
      <c r="AR22" s="19">
        <v>32960.928599160899</v>
      </c>
      <c r="AS22" s="19">
        <v>32236.232563121728</v>
      </c>
      <c r="AT22" s="19">
        <v>32685.347704790158</v>
      </c>
      <c r="AU22" s="20">
        <f t="shared" si="4"/>
        <v>26.150429169655041</v>
      </c>
      <c r="AV22" s="20">
        <f t="shared" si="0"/>
        <v>26.41773903615146</v>
      </c>
      <c r="AW22" s="20">
        <f t="shared" si="1"/>
        <v>30.327647093496118</v>
      </c>
      <c r="AX22" s="20">
        <f t="shared" si="5"/>
        <v>27.631938433100874</v>
      </c>
      <c r="BA22" s="20">
        <f t="shared" si="2"/>
        <v>27.631938433100874</v>
      </c>
      <c r="BB22" s="25">
        <f t="shared" si="3"/>
        <v>41716.94285922272</v>
      </c>
      <c r="BD22" s="49">
        <f t="shared" si="6"/>
        <v>3.2531315091163373</v>
      </c>
      <c r="BE22" s="20">
        <f t="shared" si="7"/>
        <v>6.7196991873220311</v>
      </c>
      <c r="BF22" s="20">
        <f t="shared" si="8"/>
        <v>4.9864153482191842</v>
      </c>
      <c r="BH22" s="25">
        <f t="shared" si="9"/>
        <v>34315.174899360623</v>
      </c>
    </row>
    <row r="23" spans="1:60">
      <c r="A23" s="3" t="s">
        <v>19</v>
      </c>
      <c r="B23" s="18">
        <v>56095.1</v>
      </c>
      <c r="C23" s="18">
        <v>60322.3</v>
      </c>
      <c r="D23" s="18">
        <v>61040.4</v>
      </c>
      <c r="E23" s="18">
        <v>66127.100000000006</v>
      </c>
      <c r="F23" s="18">
        <v>64908.3</v>
      </c>
      <c r="G23" s="18">
        <v>66562.3</v>
      </c>
      <c r="H23" s="18">
        <v>64926.7</v>
      </c>
      <c r="I23" s="18">
        <v>59911.7</v>
      </c>
      <c r="J23" s="18">
        <v>60423.6</v>
      </c>
      <c r="K23" s="18">
        <v>61527.199999999997</v>
      </c>
      <c r="L23" s="18">
        <v>62452.1</v>
      </c>
      <c r="M23" s="18">
        <v>88623.5</v>
      </c>
      <c r="N23" s="18">
        <v>60161.599999999999</v>
      </c>
      <c r="O23" s="18">
        <v>67092.100000000006</v>
      </c>
      <c r="P23" s="18">
        <v>70551.3</v>
      </c>
      <c r="Q23" s="18">
        <v>74733.100000000006</v>
      </c>
      <c r="R23" s="18">
        <v>69772</v>
      </c>
      <c r="S23" s="18">
        <v>73215.199999999997</v>
      </c>
      <c r="T23" s="18">
        <v>69015.3</v>
      </c>
      <c r="U23" s="18">
        <v>68728</v>
      </c>
      <c r="V23" s="18">
        <v>66920.2</v>
      </c>
      <c r="W23" s="18">
        <v>67024.899999999994</v>
      </c>
      <c r="X23" s="18">
        <v>67899.3</v>
      </c>
      <c r="Y23" s="75">
        <v>98435.5</v>
      </c>
      <c r="Z23" s="19">
        <v>61277.477579263577</v>
      </c>
      <c r="AA23" s="19">
        <v>67219.164996119624</v>
      </c>
      <c r="AB23" s="19">
        <v>72128.921939950844</v>
      </c>
      <c r="AC23" s="19">
        <v>77694.285207319757</v>
      </c>
      <c r="AD23" s="19">
        <v>69459.967367751786</v>
      </c>
      <c r="AE23" s="19">
        <v>77565.435022625199</v>
      </c>
      <c r="AF23" s="19">
        <v>70819.744979294759</v>
      </c>
      <c r="AG23" s="19">
        <v>67654.568464582786</v>
      </c>
      <c r="AH23" s="19">
        <v>69122.333064086793</v>
      </c>
      <c r="AI23" s="19">
        <v>69846.527590240818</v>
      </c>
      <c r="AJ23" s="19">
        <v>70992.985557489243</v>
      </c>
      <c r="AK23" s="77">
        <v>104051.87180702394</v>
      </c>
      <c r="AL23" s="19">
        <v>70250.848561640261</v>
      </c>
      <c r="AM23" s="19">
        <v>80183.237386332767</v>
      </c>
      <c r="AN23" s="19">
        <v>84081.164725552429</v>
      </c>
      <c r="AO23" s="19">
        <v>89317.656195774252</v>
      </c>
      <c r="AP23" s="19">
        <v>81063.907842205939</v>
      </c>
      <c r="AQ23" s="19">
        <v>90093.763661165649</v>
      </c>
      <c r="AR23" s="19">
        <v>80998.666728574433</v>
      </c>
      <c r="AS23" s="19">
        <v>77617.976662217479</v>
      </c>
      <c r="AT23" s="19">
        <v>77273.800773105118</v>
      </c>
      <c r="AU23" s="20">
        <f t="shared" si="4"/>
        <v>46.6703407277951</v>
      </c>
      <c r="AV23" s="20">
        <f t="shared" si="0"/>
        <v>47.093852080537722</v>
      </c>
      <c r="AW23" s="20">
        <f t="shared" si="1"/>
        <v>50.532927918610923</v>
      </c>
      <c r="AX23" s="20">
        <f t="shared" si="5"/>
        <v>48.09904024231458</v>
      </c>
      <c r="BA23" s="20">
        <f t="shared" si="2"/>
        <v>48.09904024231458</v>
      </c>
      <c r="BB23" s="25">
        <f t="shared" si="3"/>
        <v>114441.75730372695</v>
      </c>
      <c r="BD23" s="49">
        <f t="shared" si="6"/>
        <v>1.4630858843817052</v>
      </c>
      <c r="BE23" s="20">
        <f t="shared" si="7"/>
        <v>2.7062924679756875</v>
      </c>
      <c r="BF23" s="20">
        <f t="shared" si="8"/>
        <v>2.0846891761786965</v>
      </c>
      <c r="BH23" s="25">
        <f t="shared" si="9"/>
        <v>78884.719333843925</v>
      </c>
    </row>
    <row r="24" spans="1:60">
      <c r="A24" s="2" t="s">
        <v>20</v>
      </c>
      <c r="B24" s="15">
        <v>34619.599999999999</v>
      </c>
      <c r="C24" s="16">
        <v>34929.199999999997</v>
      </c>
      <c r="D24" s="15">
        <v>36552</v>
      </c>
      <c r="E24" s="16">
        <v>38081.699999999997</v>
      </c>
      <c r="F24" s="16">
        <v>37782.6</v>
      </c>
      <c r="G24" s="16">
        <v>39040.800000000003</v>
      </c>
      <c r="H24" s="16">
        <v>37384.5</v>
      </c>
      <c r="I24" s="16">
        <v>35128.300000000003</v>
      </c>
      <c r="J24" s="15">
        <v>36032</v>
      </c>
      <c r="K24" s="16">
        <v>37160.400000000001</v>
      </c>
      <c r="L24" s="15">
        <v>37089.4</v>
      </c>
      <c r="M24" s="15">
        <v>47714.400000000001</v>
      </c>
      <c r="N24" s="15">
        <v>36719</v>
      </c>
      <c r="O24" s="15">
        <v>38818.6</v>
      </c>
      <c r="P24" s="15">
        <v>40357.5</v>
      </c>
      <c r="Q24" s="15">
        <v>40092.5</v>
      </c>
      <c r="R24" s="15">
        <v>41278.1</v>
      </c>
      <c r="S24" s="15">
        <v>43006</v>
      </c>
      <c r="T24" s="16">
        <v>40617.9</v>
      </c>
      <c r="U24" s="15">
        <v>38913.5</v>
      </c>
      <c r="V24" s="16">
        <v>39507.9</v>
      </c>
      <c r="W24" s="16">
        <v>40089</v>
      </c>
      <c r="X24" s="16">
        <v>40520.9</v>
      </c>
      <c r="Y24" s="74">
        <v>52371.9</v>
      </c>
      <c r="Z24" s="17">
        <v>39839.979194600237</v>
      </c>
      <c r="AA24" s="17">
        <v>41319.901461651782</v>
      </c>
      <c r="AB24" s="17">
        <v>43586.33269549135</v>
      </c>
      <c r="AC24" s="17">
        <v>43834.847869619232</v>
      </c>
      <c r="AD24" s="17">
        <v>44628.794989784234</v>
      </c>
      <c r="AE24" s="17">
        <v>47091.456041019926</v>
      </c>
      <c r="AF24" s="17">
        <v>43953.647731306773</v>
      </c>
      <c r="AG24" s="17">
        <v>42537.943703052828</v>
      </c>
      <c r="AH24" s="17">
        <v>43262.369825996248</v>
      </c>
      <c r="AI24" s="17">
        <v>43873.514818779266</v>
      </c>
      <c r="AJ24" s="17">
        <v>44630.271107369917</v>
      </c>
      <c r="AK24" s="76">
        <v>57674.852628291068</v>
      </c>
      <c r="AL24" s="17">
        <v>46774.647185897331</v>
      </c>
      <c r="AM24" s="17">
        <v>47109.098403106109</v>
      </c>
      <c r="AN24" s="17">
        <v>48623.5604991824</v>
      </c>
      <c r="AO24" s="17">
        <v>48712.368052258309</v>
      </c>
      <c r="AP24" s="17">
        <v>48977.23482163516</v>
      </c>
      <c r="AQ24" s="17">
        <v>51725.893934219392</v>
      </c>
      <c r="AR24" s="17">
        <v>48979.899492548495</v>
      </c>
      <c r="AS24" s="17">
        <v>46756.630020833683</v>
      </c>
      <c r="AT24" s="17">
        <v>47221.220979486134</v>
      </c>
      <c r="AU24" s="20">
        <f t="shared" si="4"/>
        <v>32.422291296625225</v>
      </c>
      <c r="AV24" s="20">
        <f t="shared" si="0"/>
        <v>32.560576492296477</v>
      </c>
      <c r="AW24" s="20">
        <f t="shared" si="1"/>
        <v>33.314131565752547</v>
      </c>
      <c r="AX24" s="20">
        <f t="shared" si="5"/>
        <v>32.765666451558083</v>
      </c>
      <c r="BA24" s="20">
        <f t="shared" si="2"/>
        <v>32.765666451558083</v>
      </c>
      <c r="BB24" s="25">
        <f t="shared" si="3"/>
        <v>62693.568739977731</v>
      </c>
      <c r="BD24" s="49">
        <f t="shared" si="6"/>
        <v>2.5640441531946774</v>
      </c>
      <c r="BE24" s="20">
        <f t="shared" si="7"/>
        <v>3.161873209617152</v>
      </c>
      <c r="BF24" s="20">
        <f t="shared" si="8"/>
        <v>2.8629586814059147</v>
      </c>
      <c r="BH24" s="25">
        <f t="shared" si="9"/>
        <v>48573.145024984202</v>
      </c>
    </row>
    <row r="25" spans="1:60">
      <c r="A25" s="3" t="s">
        <v>21</v>
      </c>
      <c r="B25" s="18">
        <v>28418.7</v>
      </c>
      <c r="C25" s="18">
        <v>27980.400000000001</v>
      </c>
      <c r="D25" s="18">
        <v>30174.9</v>
      </c>
      <c r="E25" s="18">
        <v>29689.5</v>
      </c>
      <c r="F25" s="18">
        <v>30931.8</v>
      </c>
      <c r="G25" s="18">
        <v>32995.199999999997</v>
      </c>
      <c r="H25" s="18">
        <v>29924</v>
      </c>
      <c r="I25" s="18">
        <v>27704.1</v>
      </c>
      <c r="J25" s="18">
        <v>29432.7</v>
      </c>
      <c r="K25" s="18">
        <v>30278</v>
      </c>
      <c r="L25" s="18">
        <v>29609.4</v>
      </c>
      <c r="M25" s="18">
        <v>36703.800000000003</v>
      </c>
      <c r="N25" s="18">
        <v>29920.400000000001</v>
      </c>
      <c r="O25" s="18">
        <v>31716.6</v>
      </c>
      <c r="P25" s="18">
        <v>31191.7</v>
      </c>
      <c r="Q25" s="18">
        <v>31424.9</v>
      </c>
      <c r="R25" s="18">
        <v>33664.1</v>
      </c>
      <c r="S25" s="18">
        <v>35768.300000000003</v>
      </c>
      <c r="T25" s="18">
        <v>31468</v>
      </c>
      <c r="U25" s="18">
        <v>31036.5</v>
      </c>
      <c r="V25" s="18">
        <v>31575.5</v>
      </c>
      <c r="W25" s="18">
        <v>32173.4</v>
      </c>
      <c r="X25" s="18">
        <v>32112.400000000001</v>
      </c>
      <c r="Y25" s="75">
        <v>38991.800000000003</v>
      </c>
      <c r="Z25" s="19">
        <v>32760.673333669904</v>
      </c>
      <c r="AA25" s="19">
        <v>33792.210422982629</v>
      </c>
      <c r="AB25" s="19">
        <v>35117.520384238902</v>
      </c>
      <c r="AC25" s="19">
        <v>34787.760192076457</v>
      </c>
      <c r="AD25" s="19">
        <v>35264.912704266826</v>
      </c>
      <c r="AE25" s="19">
        <v>37515.604206556622</v>
      </c>
      <c r="AF25" s="19">
        <v>34187.635560937553</v>
      </c>
      <c r="AG25" s="19">
        <v>31331.533303265394</v>
      </c>
      <c r="AH25" s="19">
        <v>33227.272579679608</v>
      </c>
      <c r="AI25" s="19">
        <v>33241.974478632699</v>
      </c>
      <c r="AJ25" s="19">
        <v>34476.219801751751</v>
      </c>
      <c r="AK25" s="77">
        <v>43397.064449428777</v>
      </c>
      <c r="AL25" s="19">
        <v>34732.604625585569</v>
      </c>
      <c r="AM25" s="19">
        <v>37140.804387763128</v>
      </c>
      <c r="AN25" s="19">
        <v>37272.127349822258</v>
      </c>
      <c r="AO25" s="19">
        <v>36202.711248310283</v>
      </c>
      <c r="AP25" s="19">
        <v>39421.33374464899</v>
      </c>
      <c r="AQ25" s="19">
        <v>43470.235713972368</v>
      </c>
      <c r="AR25" s="19">
        <v>37575.155868199639</v>
      </c>
      <c r="AS25" s="19">
        <v>36304.853625324802</v>
      </c>
      <c r="AT25" s="19">
        <v>37505.491049638273</v>
      </c>
      <c r="AU25" s="20">
        <f t="shared" si="4"/>
        <v>24.7041555820567</v>
      </c>
      <c r="AV25" s="20">
        <f t="shared" si="0"/>
        <v>23.487514053617527</v>
      </c>
      <c r="AW25" s="20">
        <f t="shared" si="1"/>
        <v>30.606760893064038</v>
      </c>
      <c r="AX25" s="20">
        <f t="shared" si="5"/>
        <v>26.266143509579422</v>
      </c>
      <c r="BA25" s="20">
        <f t="shared" si="2"/>
        <v>26.266143509579422</v>
      </c>
      <c r="BB25" s="25">
        <f t="shared" si="3"/>
        <v>47356.737152708723</v>
      </c>
      <c r="BD25" s="49">
        <f t="shared" si="6"/>
        <v>1.7003689569444709</v>
      </c>
      <c r="BE25" s="20">
        <f t="shared" si="7"/>
        <v>3.7588015058327326</v>
      </c>
      <c r="BF25" s="20">
        <f t="shared" si="8"/>
        <v>2.7295852313886018</v>
      </c>
      <c r="BH25" s="25">
        <f t="shared" si="9"/>
        <v>38529.235394288975</v>
      </c>
    </row>
    <row r="26" spans="1:60">
      <c r="A26" s="3" t="s">
        <v>22</v>
      </c>
      <c r="B26" s="18">
        <v>37973</v>
      </c>
      <c r="C26" s="18">
        <v>37160.6</v>
      </c>
      <c r="D26" s="18">
        <v>39629.4</v>
      </c>
      <c r="E26" s="18">
        <v>43828</v>
      </c>
      <c r="F26" s="18">
        <v>41397.5</v>
      </c>
      <c r="G26" s="18">
        <v>42931.7</v>
      </c>
      <c r="H26" s="18">
        <v>39668.400000000001</v>
      </c>
      <c r="I26" s="18">
        <v>38635.300000000003</v>
      </c>
      <c r="J26" s="18">
        <v>38757.9</v>
      </c>
      <c r="K26" s="18">
        <v>39074.199999999997</v>
      </c>
      <c r="L26" s="18">
        <v>39411.5</v>
      </c>
      <c r="M26" s="18">
        <v>50717.599999999999</v>
      </c>
      <c r="N26" s="18">
        <v>40968.6</v>
      </c>
      <c r="O26" s="18">
        <v>41145.699999999997</v>
      </c>
      <c r="P26" s="18">
        <v>42897.4</v>
      </c>
      <c r="Q26" s="18">
        <v>44054</v>
      </c>
      <c r="R26" s="18">
        <v>46701</v>
      </c>
      <c r="S26" s="18">
        <v>48066.1</v>
      </c>
      <c r="T26" s="18">
        <v>42143.5</v>
      </c>
      <c r="U26" s="18">
        <v>40926</v>
      </c>
      <c r="V26" s="18">
        <v>40434.199999999997</v>
      </c>
      <c r="W26" s="18">
        <v>40613.300000000003</v>
      </c>
      <c r="X26" s="18">
        <v>41285.300000000003</v>
      </c>
      <c r="Y26" s="75">
        <v>51985.9</v>
      </c>
      <c r="Z26" s="19">
        <v>40774.228314298576</v>
      </c>
      <c r="AA26" s="19">
        <v>41829.037316312446</v>
      </c>
      <c r="AB26" s="19">
        <v>44340.404012392428</v>
      </c>
      <c r="AC26" s="19">
        <v>45474.76104435914</v>
      </c>
      <c r="AD26" s="19">
        <v>49622.435929381158</v>
      </c>
      <c r="AE26" s="19">
        <v>48592.0421940737</v>
      </c>
      <c r="AF26" s="19">
        <v>43590.99945071472</v>
      </c>
      <c r="AG26" s="19">
        <v>44142.438395118908</v>
      </c>
      <c r="AH26" s="19">
        <v>42992.798212951457</v>
      </c>
      <c r="AI26" s="19">
        <v>43058.435269763067</v>
      </c>
      <c r="AJ26" s="19">
        <v>44747.575338431692</v>
      </c>
      <c r="AK26" s="77">
        <v>56351.156094237056</v>
      </c>
      <c r="AL26" s="19">
        <v>46072.845057103936</v>
      </c>
      <c r="AM26" s="19">
        <v>47717.144624216504</v>
      </c>
      <c r="AN26" s="19">
        <v>49004.52803879563</v>
      </c>
      <c r="AO26" s="19">
        <v>49831.492583928572</v>
      </c>
      <c r="AP26" s="19">
        <v>55830.116171200738</v>
      </c>
      <c r="AQ26" s="19">
        <v>51937.506528527891</v>
      </c>
      <c r="AR26" s="19">
        <v>49588.212447002094</v>
      </c>
      <c r="AS26" s="19">
        <v>48173.168054672795</v>
      </c>
      <c r="AT26" s="19">
        <v>46950.063055929677</v>
      </c>
      <c r="AU26" s="20">
        <f t="shared" si="4"/>
        <v>30.857450997087039</v>
      </c>
      <c r="AV26" s="20">
        <f t="shared" si="0"/>
        <v>28.569132071365345</v>
      </c>
      <c r="AW26" s="20">
        <f t="shared" si="1"/>
        <v>31.071152463999034</v>
      </c>
      <c r="AX26" s="20">
        <f t="shared" si="5"/>
        <v>30.165911844150475</v>
      </c>
      <c r="BA26" s="20">
        <f t="shared" si="2"/>
        <v>30.165911844150475</v>
      </c>
      <c r="BB26" s="25">
        <f t="shared" si="3"/>
        <v>61112.977688154482</v>
      </c>
      <c r="BD26" s="49">
        <f t="shared" si="6"/>
        <v>2.1049012964272964</v>
      </c>
      <c r="BE26" s="20">
        <f t="shared" si="7"/>
        <v>4.0815606297326656</v>
      </c>
      <c r="BF26" s="20">
        <f t="shared" si="8"/>
        <v>3.0932309630799812</v>
      </c>
      <c r="BH26" s="25">
        <f t="shared" si="9"/>
        <v>48402.336943561269</v>
      </c>
    </row>
    <row r="27" spans="1:60">
      <c r="A27" s="3" t="s">
        <v>23</v>
      </c>
      <c r="B27" s="18">
        <v>36158.6</v>
      </c>
      <c r="C27" s="18">
        <v>34503</v>
      </c>
      <c r="D27" s="18">
        <v>36831.1</v>
      </c>
      <c r="E27" s="18">
        <v>37912.6</v>
      </c>
      <c r="F27" s="18">
        <v>40631.699999999997</v>
      </c>
      <c r="G27" s="18">
        <v>42804.9</v>
      </c>
      <c r="H27" s="18">
        <v>37663.300000000003</v>
      </c>
      <c r="I27" s="18">
        <v>34472.800000000003</v>
      </c>
      <c r="J27" s="18">
        <v>36390</v>
      </c>
      <c r="K27" s="18">
        <v>37339.599999999999</v>
      </c>
      <c r="L27" s="18">
        <v>36537</v>
      </c>
      <c r="M27" s="18">
        <v>47070.2</v>
      </c>
      <c r="N27" s="18">
        <v>38592.9</v>
      </c>
      <c r="O27" s="18">
        <v>37552.5</v>
      </c>
      <c r="P27" s="18">
        <v>39885.4</v>
      </c>
      <c r="Q27" s="18">
        <v>40275.1</v>
      </c>
      <c r="R27" s="18">
        <v>44072.3</v>
      </c>
      <c r="S27" s="18">
        <v>45267.7</v>
      </c>
      <c r="T27" s="18">
        <v>40495</v>
      </c>
      <c r="U27" s="18">
        <v>38251</v>
      </c>
      <c r="V27" s="18">
        <v>39185.1</v>
      </c>
      <c r="W27" s="18">
        <v>39663.9</v>
      </c>
      <c r="X27" s="18">
        <v>39805.199999999997</v>
      </c>
      <c r="Y27" s="75">
        <v>49152.3</v>
      </c>
      <c r="Z27" s="19">
        <v>40119.249445458285</v>
      </c>
      <c r="AA27" s="19">
        <v>39401.842731260331</v>
      </c>
      <c r="AB27" s="19">
        <v>40653.072473077831</v>
      </c>
      <c r="AC27" s="19">
        <v>42068.560848770612</v>
      </c>
      <c r="AD27" s="19">
        <v>46123.324995913681</v>
      </c>
      <c r="AE27" s="19">
        <v>47330.666009638458</v>
      </c>
      <c r="AF27" s="19">
        <v>41914.009754714236</v>
      </c>
      <c r="AG27" s="19">
        <v>40172.639000197778</v>
      </c>
      <c r="AH27" s="19">
        <v>41770.939654026988</v>
      </c>
      <c r="AI27" s="19">
        <v>41433.956806318391</v>
      </c>
      <c r="AJ27" s="19">
        <v>43477.90625260934</v>
      </c>
      <c r="AK27" s="77">
        <v>53334.995463872881</v>
      </c>
      <c r="AL27" s="19">
        <v>44797.107603471071</v>
      </c>
      <c r="AM27" s="19">
        <v>44594.441171993793</v>
      </c>
      <c r="AN27" s="19">
        <v>45508.29282093903</v>
      </c>
      <c r="AO27" s="19">
        <v>47039.366284815282</v>
      </c>
      <c r="AP27" s="19">
        <v>50402.945799469053</v>
      </c>
      <c r="AQ27" s="19">
        <v>53286.113314551512</v>
      </c>
      <c r="AR27" s="19">
        <v>46832.902975516343</v>
      </c>
      <c r="AS27" s="19">
        <v>44736.423680328575</v>
      </c>
      <c r="AT27" s="19">
        <v>46189.788230135338</v>
      </c>
      <c r="AU27" s="20">
        <f t="shared" si="4"/>
        <v>29.349271777960972</v>
      </c>
      <c r="AV27" s="20">
        <f t="shared" si="0"/>
        <v>25.4361989633815</v>
      </c>
      <c r="AW27" s="20">
        <f t="shared" si="1"/>
        <v>27.684452170879148</v>
      </c>
      <c r="AX27" s="20">
        <f t="shared" si="5"/>
        <v>27.489974304073872</v>
      </c>
      <c r="BA27" s="20">
        <f t="shared" si="2"/>
        <v>27.489974304073872</v>
      </c>
      <c r="BB27" s="25">
        <f t="shared" si="3"/>
        <v>58887.349145705681</v>
      </c>
      <c r="BD27" s="49">
        <f t="shared" si="6"/>
        <v>1.5824892625002835</v>
      </c>
      <c r="BE27" s="20">
        <f t="shared" si="7"/>
        <v>4.0864931761662904</v>
      </c>
      <c r="BF27" s="20">
        <f t="shared" si="8"/>
        <v>2.834491219333287</v>
      </c>
      <c r="BH27" s="25">
        <f t="shared" si="9"/>
        <v>47499.033721747168</v>
      </c>
    </row>
    <row r="28" spans="1:60">
      <c r="A28" s="4" t="s">
        <v>24</v>
      </c>
      <c r="B28" s="18">
        <v>67452.100000000006</v>
      </c>
      <c r="C28" s="18">
        <v>62424.2</v>
      </c>
      <c r="D28" s="18">
        <v>67857</v>
      </c>
      <c r="E28" s="18">
        <v>69877.5</v>
      </c>
      <c r="F28" s="18">
        <v>79156.7</v>
      </c>
      <c r="G28" s="18">
        <v>87890.6</v>
      </c>
      <c r="H28" s="18">
        <v>68541.2</v>
      </c>
      <c r="I28" s="18">
        <v>61049.4</v>
      </c>
      <c r="J28" s="18">
        <v>65341.3</v>
      </c>
      <c r="K28" s="18">
        <v>65468.7</v>
      </c>
      <c r="L28" s="18">
        <v>65016.7</v>
      </c>
      <c r="M28" s="18">
        <v>91779.8</v>
      </c>
      <c r="N28" s="18">
        <v>71601.399999999994</v>
      </c>
      <c r="O28" s="18">
        <v>65272</v>
      </c>
      <c r="P28" s="18">
        <v>70950.3</v>
      </c>
      <c r="Q28" s="18">
        <v>71649.100000000006</v>
      </c>
      <c r="R28" s="18">
        <v>80028.800000000003</v>
      </c>
      <c r="S28" s="18">
        <v>76576.2</v>
      </c>
      <c r="T28" s="18">
        <v>70172.5</v>
      </c>
      <c r="U28" s="18">
        <v>65245</v>
      </c>
      <c r="V28" s="18">
        <v>66006.2</v>
      </c>
      <c r="W28" s="18">
        <v>67386.600000000006</v>
      </c>
      <c r="X28" s="18">
        <v>66211.100000000006</v>
      </c>
      <c r="Y28" s="75">
        <v>87751.3</v>
      </c>
      <c r="Z28" s="19">
        <v>71635.999751171534</v>
      </c>
      <c r="AA28" s="19">
        <v>66525.233446355123</v>
      </c>
      <c r="AB28" s="19">
        <v>71920.078388901471</v>
      </c>
      <c r="AC28" s="19">
        <v>76616.36800506938</v>
      </c>
      <c r="AD28" s="19">
        <v>84417.983001376619</v>
      </c>
      <c r="AE28" s="19">
        <v>79706.211767415472</v>
      </c>
      <c r="AF28" s="19">
        <v>68250.200786611153</v>
      </c>
      <c r="AG28" s="19">
        <v>69106.291067114551</v>
      </c>
      <c r="AH28" s="19">
        <v>68852.259476932624</v>
      </c>
      <c r="AI28" s="19">
        <v>68903.352654762726</v>
      </c>
      <c r="AJ28" s="19">
        <v>71437.98964374396</v>
      </c>
      <c r="AK28" s="77">
        <v>92879.405983080214</v>
      </c>
      <c r="AL28" s="19">
        <v>80361.978678899701</v>
      </c>
      <c r="AM28" s="19">
        <v>72467.461842268807</v>
      </c>
      <c r="AN28" s="19">
        <v>80395.747488260648</v>
      </c>
      <c r="AO28" s="19">
        <v>82561.06055061215</v>
      </c>
      <c r="AP28" s="19">
        <v>92879.726302508134</v>
      </c>
      <c r="AQ28" s="19">
        <v>94038.350556951977</v>
      </c>
      <c r="AR28" s="19">
        <v>79094.773456973271</v>
      </c>
      <c r="AS28" s="19">
        <v>83628.401519931707</v>
      </c>
      <c r="AT28" s="19">
        <v>75787.553097040873</v>
      </c>
      <c r="AU28" s="20">
        <f t="shared" si="4"/>
        <v>40.462157930742116</v>
      </c>
      <c r="AV28" s="20">
        <f t="shared" si="0"/>
        <v>32.944026470240686</v>
      </c>
      <c r="AW28" s="20">
        <f t="shared" si="1"/>
        <v>34.896671058699731</v>
      </c>
      <c r="AX28" s="20">
        <f t="shared" si="5"/>
        <v>36.100951819894171</v>
      </c>
      <c r="BA28" s="20">
        <f t="shared" si="2"/>
        <v>36.100951819894171</v>
      </c>
      <c r="BB28" s="25">
        <f t="shared" si="3"/>
        <v>103147.58112608032</v>
      </c>
      <c r="BD28" s="49">
        <f t="shared" si="6"/>
        <v>0.31042538428209582</v>
      </c>
      <c r="BE28" s="20">
        <f t="shared" si="7"/>
        <v>3.7554761259180252</v>
      </c>
      <c r="BF28" s="20">
        <f t="shared" si="8"/>
        <v>2.0329507551000603</v>
      </c>
      <c r="BH28" s="25">
        <f t="shared" si="9"/>
        <v>77328.276729999023</v>
      </c>
    </row>
    <row r="29" spans="1:60" ht="24.75">
      <c r="A29" s="4" t="s">
        <v>25</v>
      </c>
      <c r="B29" s="18">
        <v>33613</v>
      </c>
      <c r="C29" s="18">
        <v>32203.4</v>
      </c>
      <c r="D29" s="18">
        <v>34250.300000000003</v>
      </c>
      <c r="E29" s="18">
        <v>35279.199999999997</v>
      </c>
      <c r="F29" s="18">
        <v>37459.300000000003</v>
      </c>
      <c r="G29" s="18">
        <v>39079.1</v>
      </c>
      <c r="H29" s="18">
        <v>35071.699999999997</v>
      </c>
      <c r="I29" s="18">
        <v>32265.7</v>
      </c>
      <c r="J29" s="18">
        <v>34006.9</v>
      </c>
      <c r="K29" s="18">
        <v>35050.1</v>
      </c>
      <c r="L29" s="18">
        <v>34236</v>
      </c>
      <c r="M29" s="18">
        <v>43387.6</v>
      </c>
      <c r="N29" s="18">
        <v>35851.4</v>
      </c>
      <c r="O29" s="18">
        <v>35174.9</v>
      </c>
      <c r="P29" s="18">
        <v>37125.699999999997</v>
      </c>
      <c r="Q29" s="18">
        <v>37503.9</v>
      </c>
      <c r="R29" s="18">
        <v>40986.9</v>
      </c>
      <c r="S29" s="18">
        <v>42572</v>
      </c>
      <c r="T29" s="18">
        <v>37909.800000000003</v>
      </c>
      <c r="U29" s="18">
        <v>35879.1</v>
      </c>
      <c r="V29" s="18">
        <v>36728.199999999997</v>
      </c>
      <c r="W29" s="18">
        <v>37194.800000000003</v>
      </c>
      <c r="X29" s="18">
        <v>37530.800000000003</v>
      </c>
      <c r="Y29" s="75">
        <v>45871.3</v>
      </c>
      <c r="Z29" s="19">
        <v>37493.402407339716</v>
      </c>
      <c r="AA29" s="19">
        <v>37096.694928974255</v>
      </c>
      <c r="AB29" s="19">
        <v>38002.6623197472</v>
      </c>
      <c r="AC29" s="19">
        <v>39140.406418912367</v>
      </c>
      <c r="AD29" s="19">
        <v>42972.794628476404</v>
      </c>
      <c r="AE29" s="19">
        <v>44612.128127492419</v>
      </c>
      <c r="AF29" s="19">
        <v>39698.462462783151</v>
      </c>
      <c r="AG29" s="19">
        <v>37767.852188889847</v>
      </c>
      <c r="AH29" s="19">
        <v>39557.157039009049</v>
      </c>
      <c r="AI29" s="19">
        <v>39206.288513686639</v>
      </c>
      <c r="AJ29" s="19">
        <v>41191.640032605508</v>
      </c>
      <c r="AK29" s="77">
        <v>50049.525371816686</v>
      </c>
      <c r="AL29" s="19">
        <v>41783.642357123914</v>
      </c>
      <c r="AM29" s="19">
        <v>42245.210629284244</v>
      </c>
      <c r="AN29" s="19">
        <v>42543.42949009822</v>
      </c>
      <c r="AO29" s="19">
        <v>44021.792413214607</v>
      </c>
      <c r="AP29" s="19">
        <v>46884.264951634075</v>
      </c>
      <c r="AQ29" s="19">
        <v>49843.341272179394</v>
      </c>
      <c r="AR29" s="19">
        <v>44142.434961095438</v>
      </c>
      <c r="AS29" s="19">
        <v>41532.748964428749</v>
      </c>
      <c r="AT29" s="19">
        <v>43770.225942317804</v>
      </c>
      <c r="AU29" s="20">
        <f t="shared" si="4"/>
        <v>27.584696046978692</v>
      </c>
      <c r="AV29" s="20">
        <f t="shared" si="0"/>
        <v>24.893950697284392</v>
      </c>
      <c r="AW29" s="20">
        <f t="shared" si="1"/>
        <v>26.524576380604532</v>
      </c>
      <c r="AX29" s="20">
        <f t="shared" si="5"/>
        <v>26.334407708289206</v>
      </c>
      <c r="BA29" s="20">
        <f t="shared" si="2"/>
        <v>26.334407708289206</v>
      </c>
      <c r="BB29" s="25">
        <f t="shared" si="3"/>
        <v>55296.855696807143</v>
      </c>
      <c r="BD29" s="49">
        <f t="shared" si="6"/>
        <v>2.1852418577550927</v>
      </c>
      <c r="BE29" s="20">
        <f t="shared" si="7"/>
        <v>4.1319526375078564</v>
      </c>
      <c r="BF29" s="20">
        <f t="shared" si="8"/>
        <v>3.1585972476314748</v>
      </c>
      <c r="BH29" s="25">
        <f t="shared" si="9"/>
        <v>45152.751094213934</v>
      </c>
    </row>
    <row r="30" spans="1:60">
      <c r="A30" s="3" t="s">
        <v>26</v>
      </c>
      <c r="B30" s="18">
        <v>25252.7</v>
      </c>
      <c r="C30" s="18">
        <v>25747.1</v>
      </c>
      <c r="D30" s="18">
        <v>26266.1</v>
      </c>
      <c r="E30" s="18">
        <v>27934.799999999999</v>
      </c>
      <c r="F30" s="18">
        <v>28040.1</v>
      </c>
      <c r="G30" s="18">
        <v>28952.2</v>
      </c>
      <c r="H30" s="18">
        <v>26815.7</v>
      </c>
      <c r="I30" s="18">
        <v>26471.599999999999</v>
      </c>
      <c r="J30" s="18">
        <v>26535.3</v>
      </c>
      <c r="K30" s="18">
        <v>27103.3</v>
      </c>
      <c r="L30" s="18">
        <v>26906</v>
      </c>
      <c r="M30" s="18">
        <v>31563.200000000001</v>
      </c>
      <c r="N30" s="18">
        <v>26873.200000000001</v>
      </c>
      <c r="O30" s="18">
        <v>29420.400000000001</v>
      </c>
      <c r="P30" s="18">
        <v>29702.799999999999</v>
      </c>
      <c r="Q30" s="18">
        <v>27837.4</v>
      </c>
      <c r="R30" s="18">
        <v>29466.2</v>
      </c>
      <c r="S30" s="18">
        <v>31224.5</v>
      </c>
      <c r="T30" s="18">
        <v>28336.7</v>
      </c>
      <c r="U30" s="18">
        <v>28625.1</v>
      </c>
      <c r="V30" s="18">
        <v>28350.1</v>
      </c>
      <c r="W30" s="18">
        <v>28829.4</v>
      </c>
      <c r="X30" s="18">
        <v>29000.2</v>
      </c>
      <c r="Y30" s="75">
        <v>34732.6</v>
      </c>
      <c r="Z30" s="19">
        <v>28067.403553573098</v>
      </c>
      <c r="AA30" s="19">
        <v>31091.276873318886</v>
      </c>
      <c r="AB30" s="19">
        <v>31794.356514097715</v>
      </c>
      <c r="AC30" s="19">
        <v>29646.636651863239</v>
      </c>
      <c r="AD30" s="19">
        <v>31055.483975470459</v>
      </c>
      <c r="AE30" s="19">
        <v>32383.006224012261</v>
      </c>
      <c r="AF30" s="19">
        <v>30249.084463378709</v>
      </c>
      <c r="AG30" s="19">
        <v>31022.923253815425</v>
      </c>
      <c r="AH30" s="19">
        <v>31106.756130334117</v>
      </c>
      <c r="AI30" s="19">
        <v>31629.0843731391</v>
      </c>
      <c r="AJ30" s="19">
        <v>31770.674142782002</v>
      </c>
      <c r="AK30" s="77">
        <v>39331.58553446686</v>
      </c>
      <c r="AL30" s="19">
        <v>32679.864716492517</v>
      </c>
      <c r="AM30" s="19">
        <v>36050.35049137794</v>
      </c>
      <c r="AN30" s="19">
        <v>34304.964461089898</v>
      </c>
      <c r="AO30" s="19">
        <v>33479.760216275281</v>
      </c>
      <c r="AP30" s="19">
        <v>35220.82375335275</v>
      </c>
      <c r="AQ30" s="19">
        <v>37363.994144966622</v>
      </c>
      <c r="AR30" s="19">
        <v>34524.975489989411</v>
      </c>
      <c r="AS30" s="19">
        <v>34969.019487775447</v>
      </c>
      <c r="AT30" s="19">
        <v>34378.499967409829</v>
      </c>
      <c r="AU30" s="20">
        <f t="shared" si="4"/>
        <v>18.947967424525071</v>
      </c>
      <c r="AV30" s="20">
        <f t="shared" si="0"/>
        <v>22.513148101770366</v>
      </c>
      <c r="AW30" s="20">
        <f t="shared" si="1"/>
        <v>26.440652859049496</v>
      </c>
      <c r="AX30" s="20">
        <f t="shared" si="5"/>
        <v>22.63392279511498</v>
      </c>
      <c r="BA30" s="20">
        <f t="shared" si="2"/>
        <v>22.63392279511498</v>
      </c>
      <c r="BB30" s="25">
        <f t="shared" si="3"/>
        <v>42159.703108151996</v>
      </c>
      <c r="BD30" s="49">
        <f t="shared" si="6"/>
        <v>2.2931136045375577</v>
      </c>
      <c r="BE30" s="20">
        <f t="shared" si="7"/>
        <v>2.1343209483693384</v>
      </c>
      <c r="BF30" s="20">
        <f t="shared" si="8"/>
        <v>2.2137172764534481</v>
      </c>
      <c r="BH30" s="25">
        <f t="shared" si="9"/>
        <v>35139.542760573924</v>
      </c>
    </row>
    <row r="31" spans="1:60">
      <c r="A31" s="3" t="s">
        <v>27</v>
      </c>
      <c r="B31" s="18">
        <v>25680</v>
      </c>
      <c r="C31" s="18">
        <v>26231.4</v>
      </c>
      <c r="D31" s="18">
        <v>28004.9</v>
      </c>
      <c r="E31" s="18">
        <v>27765.7</v>
      </c>
      <c r="F31" s="18">
        <v>28872.2</v>
      </c>
      <c r="G31" s="18">
        <v>28869.8</v>
      </c>
      <c r="H31" s="18">
        <v>28867.599999999999</v>
      </c>
      <c r="I31" s="18">
        <v>27556.3</v>
      </c>
      <c r="J31" s="18">
        <v>28011.3</v>
      </c>
      <c r="K31" s="18">
        <v>28867.599999999999</v>
      </c>
      <c r="L31" s="18">
        <v>28075.4</v>
      </c>
      <c r="M31" s="18">
        <v>36456.6</v>
      </c>
      <c r="N31" s="18">
        <v>27439.9</v>
      </c>
      <c r="O31" s="18">
        <v>27745.599999999999</v>
      </c>
      <c r="P31" s="18">
        <v>29087.7</v>
      </c>
      <c r="Q31" s="18">
        <v>29540.2</v>
      </c>
      <c r="R31" s="18">
        <v>29914.1</v>
      </c>
      <c r="S31" s="18">
        <v>30371.5</v>
      </c>
      <c r="T31" s="18">
        <v>29514.400000000001</v>
      </c>
      <c r="U31" s="18">
        <v>28816.6</v>
      </c>
      <c r="V31" s="18">
        <v>29146.7</v>
      </c>
      <c r="W31" s="18">
        <v>28653</v>
      </c>
      <c r="X31" s="18">
        <v>29341.7</v>
      </c>
      <c r="Y31" s="75">
        <v>38152.5</v>
      </c>
      <c r="Z31" s="19">
        <v>28508.866088135444</v>
      </c>
      <c r="AA31" s="19">
        <v>29254.25254517738</v>
      </c>
      <c r="AB31" s="19">
        <v>30429.103010959599</v>
      </c>
      <c r="AC31" s="19">
        <v>31209.803102018646</v>
      </c>
      <c r="AD31" s="19">
        <v>31157.079751032612</v>
      </c>
      <c r="AE31" s="19">
        <v>32408.749206037879</v>
      </c>
      <c r="AF31" s="19">
        <v>30768.71966218797</v>
      </c>
      <c r="AG31" s="19">
        <v>30543.91762365873</v>
      </c>
      <c r="AH31" s="19">
        <v>30627.738121784118</v>
      </c>
      <c r="AI31" s="19">
        <v>30495.270884457823</v>
      </c>
      <c r="AJ31" s="19">
        <v>31166.479176150489</v>
      </c>
      <c r="AK31" s="77">
        <v>38329.763535545666</v>
      </c>
      <c r="AL31" s="19">
        <v>29171.208823987628</v>
      </c>
      <c r="AM31" s="19">
        <v>29949.9438402659</v>
      </c>
      <c r="AN31" s="19">
        <v>31325.551044770185</v>
      </c>
      <c r="AO31" s="19">
        <v>32445.36529592767</v>
      </c>
      <c r="AP31" s="19">
        <v>32033.147191522025</v>
      </c>
      <c r="AQ31" s="19">
        <v>32906.475342014091</v>
      </c>
      <c r="AR31" s="19">
        <v>32578.58673152003</v>
      </c>
      <c r="AS31" s="19">
        <v>31432.595755769133</v>
      </c>
      <c r="AT31" s="19">
        <v>31424.404939553708</v>
      </c>
      <c r="AU31" s="20">
        <f t="shared" si="4"/>
        <v>30.14961818980197</v>
      </c>
      <c r="AV31" s="20">
        <f t="shared" si="0"/>
        <v>30.898180583050568</v>
      </c>
      <c r="AW31" s="20">
        <f t="shared" si="1"/>
        <v>25.147222374490163</v>
      </c>
      <c r="AX31" s="20">
        <f t="shared" si="5"/>
        <v>28.7316737157809</v>
      </c>
      <c r="BA31" s="20">
        <f t="shared" si="2"/>
        <v>28.7316737157809</v>
      </c>
      <c r="BB31" s="25">
        <f t="shared" si="3"/>
        <v>40453.162433912017</v>
      </c>
      <c r="BD31" s="49">
        <f t="shared" si="6"/>
        <v>0.66902942700202761</v>
      </c>
      <c r="BE31" s="20">
        <f t="shared" si="7"/>
        <v>1.7589971947134737</v>
      </c>
      <c r="BF31" s="20">
        <f t="shared" si="8"/>
        <v>1.2140133108577507</v>
      </c>
      <c r="BH31" s="25">
        <f t="shared" si="9"/>
        <v>31805.901398377729</v>
      </c>
    </row>
    <row r="32" spans="1:60">
      <c r="A32" s="3" t="s">
        <v>28</v>
      </c>
      <c r="B32" s="18">
        <v>32088.6</v>
      </c>
      <c r="C32" s="18">
        <v>33098.699999999997</v>
      </c>
      <c r="D32" s="18">
        <v>33346.6</v>
      </c>
      <c r="E32" s="18">
        <v>34538.6</v>
      </c>
      <c r="F32" s="18">
        <v>33237.4</v>
      </c>
      <c r="G32" s="18">
        <v>34177</v>
      </c>
      <c r="H32" s="18">
        <v>34016.800000000003</v>
      </c>
      <c r="I32" s="18">
        <v>33184.1</v>
      </c>
      <c r="J32" s="18">
        <v>32648.400000000001</v>
      </c>
      <c r="K32" s="18">
        <v>33279.800000000003</v>
      </c>
      <c r="L32" s="18">
        <v>33143.699999999997</v>
      </c>
      <c r="M32" s="18">
        <v>38861.5</v>
      </c>
      <c r="N32" s="18">
        <v>32810</v>
      </c>
      <c r="O32" s="18">
        <v>34272.1</v>
      </c>
      <c r="P32" s="18">
        <v>34922.1</v>
      </c>
      <c r="Q32" s="18">
        <v>35914.5</v>
      </c>
      <c r="R32" s="18">
        <v>36033.4</v>
      </c>
      <c r="S32" s="18">
        <v>36392.5</v>
      </c>
      <c r="T32" s="18">
        <v>36159.300000000003</v>
      </c>
      <c r="U32" s="18">
        <v>35206</v>
      </c>
      <c r="V32" s="18">
        <v>35074.9</v>
      </c>
      <c r="W32" s="18">
        <v>35712.199999999997</v>
      </c>
      <c r="X32" s="18">
        <v>35490.6</v>
      </c>
      <c r="Y32" s="75">
        <v>42330</v>
      </c>
      <c r="Z32" s="19">
        <v>35090.343405774205</v>
      </c>
      <c r="AA32" s="19">
        <v>36162.075473098455</v>
      </c>
      <c r="AB32" s="19">
        <v>37943.028439851238</v>
      </c>
      <c r="AC32" s="19">
        <v>38198.902151539565</v>
      </c>
      <c r="AD32" s="19">
        <v>38795.566787477081</v>
      </c>
      <c r="AE32" s="19">
        <v>39751.711418413121</v>
      </c>
      <c r="AF32" s="19">
        <v>38862.840839933859</v>
      </c>
      <c r="AG32" s="19">
        <v>38347.715265716593</v>
      </c>
      <c r="AH32" s="19">
        <v>38068.805926031288</v>
      </c>
      <c r="AI32" s="19">
        <v>38567.59678846976</v>
      </c>
      <c r="AJ32" s="19">
        <v>38912.432172732733</v>
      </c>
      <c r="AK32" s="77">
        <v>46501.114097366029</v>
      </c>
      <c r="AL32" s="19">
        <v>39078.227114379944</v>
      </c>
      <c r="AM32" s="19">
        <v>40790.447478542221</v>
      </c>
      <c r="AN32" s="19">
        <v>41983.438216061455</v>
      </c>
      <c r="AO32" s="19">
        <v>41987.495389150339</v>
      </c>
      <c r="AP32" s="19">
        <v>42886.618902304552</v>
      </c>
      <c r="AQ32" s="19">
        <v>43270.425474651733</v>
      </c>
      <c r="AR32" s="19">
        <v>43055.274634440262</v>
      </c>
      <c r="AS32" s="19">
        <v>42796.406500936013</v>
      </c>
      <c r="AT32" s="19">
        <v>41320.703840371396</v>
      </c>
      <c r="AU32" s="20">
        <f t="shared" si="4"/>
        <v>19.030335330368406</v>
      </c>
      <c r="AV32" s="20">
        <f t="shared" si="0"/>
        <v>20.684592115729476</v>
      </c>
      <c r="AW32" s="20">
        <f t="shared" si="1"/>
        <v>22.150177727452085</v>
      </c>
      <c r="AX32" s="20">
        <f t="shared" si="5"/>
        <v>20.621701724516655</v>
      </c>
      <c r="BA32" s="20">
        <f t="shared" si="2"/>
        <v>20.621701724516655</v>
      </c>
      <c r="BB32" s="25">
        <f t="shared" si="3"/>
        <v>49841.73613680368</v>
      </c>
      <c r="BD32" s="49">
        <f t="shared" si="6"/>
        <v>1.1851780047840397</v>
      </c>
      <c r="BE32" s="20">
        <f t="shared" si="7"/>
        <v>2.2160564960735418</v>
      </c>
      <c r="BF32" s="20">
        <f t="shared" si="8"/>
        <v>1.7006172504287909</v>
      </c>
      <c r="BH32" s="25">
        <f t="shared" si="9"/>
        <v>42023.410857879346</v>
      </c>
    </row>
    <row r="33" spans="1:60">
      <c r="A33" s="3" t="s">
        <v>29</v>
      </c>
      <c r="B33" s="18">
        <v>41449</v>
      </c>
      <c r="C33" s="18">
        <v>41466.1</v>
      </c>
      <c r="D33" s="18">
        <v>42660.3</v>
      </c>
      <c r="E33" s="18">
        <v>47138.5</v>
      </c>
      <c r="F33" s="18">
        <v>50216.5</v>
      </c>
      <c r="G33" s="18">
        <v>46776.800000000003</v>
      </c>
      <c r="H33" s="18">
        <v>45529.2</v>
      </c>
      <c r="I33" s="18">
        <v>39089.699999999997</v>
      </c>
      <c r="J33" s="18">
        <v>42299</v>
      </c>
      <c r="K33" s="18">
        <v>45511.1</v>
      </c>
      <c r="L33" s="18">
        <v>45098.5</v>
      </c>
      <c r="M33" s="18">
        <v>59297.3</v>
      </c>
      <c r="N33" s="18">
        <v>45063.1</v>
      </c>
      <c r="O33" s="18">
        <v>46365.1</v>
      </c>
      <c r="P33" s="18">
        <v>46207.1</v>
      </c>
      <c r="Q33" s="18">
        <v>50499.4</v>
      </c>
      <c r="R33" s="18">
        <v>53453.7</v>
      </c>
      <c r="S33" s="18">
        <v>50841</v>
      </c>
      <c r="T33" s="18">
        <v>47721.4</v>
      </c>
      <c r="U33" s="18">
        <v>43330.3</v>
      </c>
      <c r="V33" s="18">
        <v>44013.3</v>
      </c>
      <c r="W33" s="18">
        <v>46319.5</v>
      </c>
      <c r="X33" s="18">
        <v>47396.3</v>
      </c>
      <c r="Y33" s="75">
        <v>63276</v>
      </c>
      <c r="Z33" s="19">
        <v>47349.669060667577</v>
      </c>
      <c r="AA33" s="19">
        <v>48432.225651255103</v>
      </c>
      <c r="AB33" s="19">
        <v>48874.977949451219</v>
      </c>
      <c r="AC33" s="19">
        <v>51789.196379767898</v>
      </c>
      <c r="AD33" s="19">
        <v>56704.402775866198</v>
      </c>
      <c r="AE33" s="19">
        <v>53497.961931585392</v>
      </c>
      <c r="AF33" s="19">
        <v>50400.922426570818</v>
      </c>
      <c r="AG33" s="19">
        <v>45326.609005029866</v>
      </c>
      <c r="AH33" s="19">
        <v>48115.8147149496</v>
      </c>
      <c r="AI33" s="19">
        <v>48864.832782189471</v>
      </c>
      <c r="AJ33" s="19">
        <v>50114.112872324848</v>
      </c>
      <c r="AK33" s="77">
        <v>67949.123745458171</v>
      </c>
      <c r="AL33" s="19">
        <v>52350.991296996814</v>
      </c>
      <c r="AM33" s="19">
        <v>54677.819672175472</v>
      </c>
      <c r="AN33" s="19">
        <v>54275.323154506339</v>
      </c>
      <c r="AO33" s="19">
        <v>58878.409427131875</v>
      </c>
      <c r="AP33" s="19">
        <v>61059.180999928962</v>
      </c>
      <c r="AQ33" s="19">
        <v>60608.03797790713</v>
      </c>
      <c r="AR33" s="19">
        <v>57717.680047676215</v>
      </c>
      <c r="AS33" s="19">
        <v>51621.032022615102</v>
      </c>
      <c r="AT33" s="19">
        <v>52770.078387142828</v>
      </c>
      <c r="AU33" s="20">
        <f t="shared" si="4"/>
        <v>40.186056407952911</v>
      </c>
      <c r="AV33" s="20">
        <f t="shared" si="0"/>
        <v>43.765634478668936</v>
      </c>
      <c r="AW33" s="20">
        <f t="shared" si="1"/>
        <v>41.219938076505969</v>
      </c>
      <c r="AX33" s="20">
        <f t="shared" si="5"/>
        <v>41.723876321042603</v>
      </c>
      <c r="BA33" s="20">
        <f t="shared" si="2"/>
        <v>41.723876321042603</v>
      </c>
      <c r="BB33" s="25">
        <f t="shared" si="3"/>
        <v>74787.800627911536</v>
      </c>
      <c r="BD33" s="49">
        <f t="shared" si="6"/>
        <v>7.6863130008429259</v>
      </c>
      <c r="BE33" s="20">
        <f t="shared" si="7"/>
        <v>4.1531005329820925</v>
      </c>
      <c r="BF33" s="20">
        <f t="shared" si="8"/>
        <v>5.9197067669125092</v>
      </c>
      <c r="BH33" s="25">
        <f t="shared" si="9"/>
        <v>55893.912288331558</v>
      </c>
    </row>
    <row r="34" spans="1:60">
      <c r="A34" s="3" t="s">
        <v>30</v>
      </c>
      <c r="B34" s="18">
        <v>25266.1</v>
      </c>
      <c r="C34" s="18">
        <v>24268.1</v>
      </c>
      <c r="D34" s="18">
        <v>25456.5</v>
      </c>
      <c r="E34" s="18">
        <v>25358.799999999999</v>
      </c>
      <c r="F34" s="18">
        <v>26510.9</v>
      </c>
      <c r="G34" s="18">
        <v>26376.2</v>
      </c>
      <c r="H34" s="18">
        <v>26907.5</v>
      </c>
      <c r="I34" s="18">
        <v>26097.9</v>
      </c>
      <c r="J34" s="18">
        <v>25740.5</v>
      </c>
      <c r="K34" s="18">
        <v>25762.799999999999</v>
      </c>
      <c r="L34" s="18">
        <v>25772.799999999999</v>
      </c>
      <c r="M34" s="18">
        <v>31685.9</v>
      </c>
      <c r="N34" s="18">
        <v>25342.7</v>
      </c>
      <c r="O34" s="18">
        <v>26042.400000000001</v>
      </c>
      <c r="P34" s="18">
        <v>26720</v>
      </c>
      <c r="Q34" s="18">
        <v>26361.7</v>
      </c>
      <c r="R34" s="18">
        <v>27825.7</v>
      </c>
      <c r="S34" s="18">
        <v>28427.5</v>
      </c>
      <c r="T34" s="18">
        <v>28435.9</v>
      </c>
      <c r="U34" s="18">
        <v>27955.7</v>
      </c>
      <c r="V34" s="18">
        <v>27829.599999999999</v>
      </c>
      <c r="W34" s="18">
        <v>27493.599999999999</v>
      </c>
      <c r="X34" s="18">
        <v>27358.1</v>
      </c>
      <c r="Y34" s="75">
        <v>34387.800000000003</v>
      </c>
      <c r="Z34" s="19">
        <v>27193.498099674664</v>
      </c>
      <c r="AA34" s="19">
        <v>26200.228119501819</v>
      </c>
      <c r="AB34" s="19">
        <v>28383.83911905581</v>
      </c>
      <c r="AC34" s="19">
        <v>27902.847081297627</v>
      </c>
      <c r="AD34" s="19">
        <v>29380.257664137305</v>
      </c>
      <c r="AE34" s="19">
        <v>29963.822264017326</v>
      </c>
      <c r="AF34" s="19">
        <v>29845.017135802409</v>
      </c>
      <c r="AG34" s="19">
        <v>29020.556975314244</v>
      </c>
      <c r="AH34" s="19">
        <v>29049.412248544344</v>
      </c>
      <c r="AI34" s="19">
        <v>28504.346507482274</v>
      </c>
      <c r="AJ34" s="19">
        <v>29027.619051583824</v>
      </c>
      <c r="AK34" s="77">
        <v>35746.360812062398</v>
      </c>
      <c r="AL34" s="19">
        <v>30349.43671531415</v>
      </c>
      <c r="AM34" s="19">
        <v>28904.209545008292</v>
      </c>
      <c r="AN34" s="19">
        <v>30068.544225415848</v>
      </c>
      <c r="AO34" s="19">
        <v>30312.224720326845</v>
      </c>
      <c r="AP34" s="19">
        <v>32244.467918948267</v>
      </c>
      <c r="AQ34" s="19">
        <v>32309.187581793754</v>
      </c>
      <c r="AR34" s="19">
        <v>31302.569919458449</v>
      </c>
      <c r="AS34" s="19">
        <v>30832.920464740342</v>
      </c>
      <c r="AT34" s="19">
        <v>29796.986210076324</v>
      </c>
      <c r="AU34" s="20">
        <f t="shared" si="4"/>
        <v>23.097453429420568</v>
      </c>
      <c r="AV34" s="20">
        <f t="shared" si="0"/>
        <v>23.565556098542576</v>
      </c>
      <c r="AW34" s="20">
        <f t="shared" si="1"/>
        <v>23.053645651139242</v>
      </c>
      <c r="AX34" s="20">
        <f t="shared" si="5"/>
        <v>23.238885059700795</v>
      </c>
      <c r="BA34" s="20">
        <f t="shared" si="2"/>
        <v>23.238885059700795</v>
      </c>
      <c r="BB34" s="25">
        <f t="shared" si="3"/>
        <v>36721.47358669086</v>
      </c>
      <c r="BD34" s="49">
        <f t="shared" si="6"/>
        <v>-1.6942392272975539</v>
      </c>
      <c r="BE34" s="20">
        <f t="shared" si="7"/>
        <v>-7.5021128737679563E-2</v>
      </c>
      <c r="BF34" s="20">
        <f t="shared" si="8"/>
        <v>-0.88463017801761679</v>
      </c>
      <c r="BH34" s="25">
        <f t="shared" si="9"/>
        <v>29533.393077922243</v>
      </c>
    </row>
    <row r="35" spans="1:60">
      <c r="A35" s="3" t="s">
        <v>31</v>
      </c>
      <c r="B35" s="18">
        <v>19972.2</v>
      </c>
      <c r="C35" s="18">
        <v>20061.5</v>
      </c>
      <c r="D35" s="18">
        <v>20739.8</v>
      </c>
      <c r="E35" s="18">
        <v>21130.1</v>
      </c>
      <c r="F35" s="18">
        <v>22067.8</v>
      </c>
      <c r="G35" s="18">
        <v>22512.6</v>
      </c>
      <c r="H35" s="18">
        <v>21308.5</v>
      </c>
      <c r="I35" s="18">
        <v>20664.099999999999</v>
      </c>
      <c r="J35" s="18">
        <v>20970.099999999999</v>
      </c>
      <c r="K35" s="18">
        <v>21379.599999999999</v>
      </c>
      <c r="L35" s="18">
        <v>20943.599999999999</v>
      </c>
      <c r="M35" s="18">
        <v>25529.4</v>
      </c>
      <c r="N35" s="18">
        <v>20693.2</v>
      </c>
      <c r="O35" s="18">
        <v>21184.7</v>
      </c>
      <c r="P35" s="18">
        <v>21413.9</v>
      </c>
      <c r="Q35" s="18">
        <v>21736.1</v>
      </c>
      <c r="R35" s="18">
        <v>22532.2</v>
      </c>
      <c r="S35" s="18">
        <v>23631.5</v>
      </c>
      <c r="T35" s="18">
        <v>21872</v>
      </c>
      <c r="U35" s="18">
        <v>21386.6</v>
      </c>
      <c r="V35" s="18">
        <v>22038.7</v>
      </c>
      <c r="W35" s="18">
        <v>22319.1</v>
      </c>
      <c r="X35" s="18">
        <v>22026.5</v>
      </c>
      <c r="Y35" s="75">
        <v>26454.3</v>
      </c>
      <c r="Z35" s="19">
        <v>21169.473339753906</v>
      </c>
      <c r="AA35" s="19">
        <v>21239.005682584437</v>
      </c>
      <c r="AB35" s="19">
        <v>22564.579951818552</v>
      </c>
      <c r="AC35" s="19">
        <v>22746.711979095511</v>
      </c>
      <c r="AD35" s="19">
        <v>24330.602452640145</v>
      </c>
      <c r="AE35" s="19">
        <v>24840.8390062814</v>
      </c>
      <c r="AF35" s="19">
        <v>22972.503342250177</v>
      </c>
      <c r="AG35" s="19">
        <v>22160.056407309192</v>
      </c>
      <c r="AH35" s="19">
        <v>22605.929962540235</v>
      </c>
      <c r="AI35" s="19">
        <v>22240.867288784822</v>
      </c>
      <c r="AJ35" s="19">
        <v>22964.465387352371</v>
      </c>
      <c r="AK35" s="77">
        <v>30041.987634133984</v>
      </c>
      <c r="AL35" s="19">
        <v>23175.00275806733</v>
      </c>
      <c r="AM35" s="19">
        <v>25739.841091668477</v>
      </c>
      <c r="AN35" s="19">
        <v>25397.896055708836</v>
      </c>
      <c r="AO35" s="19">
        <v>25312.191568030932</v>
      </c>
      <c r="AP35" s="19">
        <v>27177.040511613464</v>
      </c>
      <c r="AQ35" s="19">
        <v>28181.298343677885</v>
      </c>
      <c r="AR35" s="19">
        <v>25998.366180373738</v>
      </c>
      <c r="AS35" s="19">
        <v>26074.878058216313</v>
      </c>
      <c r="AT35" s="19">
        <v>26676.608420555302</v>
      </c>
      <c r="AU35" s="20">
        <f t="shared" si="4"/>
        <v>21.741908717650386</v>
      </c>
      <c r="AV35" s="20">
        <f t="shared" si="0"/>
        <v>20.035664535566973</v>
      </c>
      <c r="AW35" s="20">
        <f t="shared" si="1"/>
        <v>32.894278996333568</v>
      </c>
      <c r="AX35" s="20">
        <f t="shared" si="5"/>
        <v>24.890617416516974</v>
      </c>
      <c r="BA35" s="20">
        <f t="shared" si="2"/>
        <v>24.890617416516974</v>
      </c>
      <c r="BB35" s="25">
        <f t="shared" si="3"/>
        <v>33316.580962218075</v>
      </c>
      <c r="BD35" s="49">
        <f t="shared" si="6"/>
        <v>-5.535716716503572E-2</v>
      </c>
      <c r="BE35" s="20">
        <f t="shared" si="7"/>
        <v>1.5860237796288736</v>
      </c>
      <c r="BF35" s="20">
        <f t="shared" si="8"/>
        <v>0.76533330623191898</v>
      </c>
      <c r="BH35" s="25">
        <f t="shared" si="9"/>
        <v>26880.773389770879</v>
      </c>
    </row>
    <row r="36" spans="1:60">
      <c r="A36" s="3" t="s">
        <v>32</v>
      </c>
      <c r="B36" s="18">
        <v>39646.699999999997</v>
      </c>
      <c r="C36" s="18">
        <v>40549.599999999999</v>
      </c>
      <c r="D36" s="18">
        <v>42597.9</v>
      </c>
      <c r="E36" s="18">
        <v>44143.5</v>
      </c>
      <c r="F36" s="18">
        <v>42656.4</v>
      </c>
      <c r="G36" s="18">
        <v>44813.3</v>
      </c>
      <c r="H36" s="18">
        <v>43407.4</v>
      </c>
      <c r="I36" s="18">
        <v>40520.1</v>
      </c>
      <c r="J36" s="18">
        <v>41708.800000000003</v>
      </c>
      <c r="K36" s="18">
        <v>43215.1</v>
      </c>
      <c r="L36" s="18">
        <v>43479</v>
      </c>
      <c r="M36" s="18">
        <v>57602.9</v>
      </c>
      <c r="N36" s="18">
        <v>42104.4</v>
      </c>
      <c r="O36" s="18">
        <v>45919.1</v>
      </c>
      <c r="P36" s="18">
        <v>48407.4</v>
      </c>
      <c r="Q36" s="18">
        <v>46919.3</v>
      </c>
      <c r="R36" s="18">
        <v>47370.1</v>
      </c>
      <c r="S36" s="18">
        <v>50520.6</v>
      </c>
      <c r="T36" s="18">
        <v>48483.4</v>
      </c>
      <c r="U36" s="18">
        <v>46084.1</v>
      </c>
      <c r="V36" s="18">
        <v>47191.9</v>
      </c>
      <c r="W36" s="18">
        <v>47908.2</v>
      </c>
      <c r="X36" s="18">
        <v>48590.9</v>
      </c>
      <c r="Y36" s="75">
        <v>65086.2</v>
      </c>
      <c r="Z36" s="19">
        <v>47436.064989629886</v>
      </c>
      <c r="AA36" s="19">
        <v>49864.098316305048</v>
      </c>
      <c r="AB36" s="19">
        <v>53271.479345320455</v>
      </c>
      <c r="AC36" s="19">
        <v>53260.599761851903</v>
      </c>
      <c r="AD36" s="19">
        <v>52269.405080487537</v>
      </c>
      <c r="AE36" s="19">
        <v>57421.468325244328</v>
      </c>
      <c r="AF36" s="19">
        <v>53586.033092641133</v>
      </c>
      <c r="AG36" s="19">
        <v>51571.410311259999</v>
      </c>
      <c r="AH36" s="19">
        <v>52604.936339565334</v>
      </c>
      <c r="AI36" s="19">
        <v>53873.959308332844</v>
      </c>
      <c r="AJ36" s="19">
        <v>54353.429554866176</v>
      </c>
      <c r="AK36" s="77">
        <v>72341.629266265445</v>
      </c>
      <c r="AL36" s="19">
        <v>58597.772763792447</v>
      </c>
      <c r="AM36" s="19">
        <v>57408.689787582371</v>
      </c>
      <c r="AN36" s="19">
        <v>60343.405030441281</v>
      </c>
      <c r="AO36" s="19">
        <v>59576.405575409663</v>
      </c>
      <c r="AP36" s="19">
        <v>57190.377324910449</v>
      </c>
      <c r="AQ36" s="19">
        <v>62618.573337520073</v>
      </c>
      <c r="AR36" s="19">
        <v>59603.848913081085</v>
      </c>
      <c r="AS36" s="19">
        <v>56099.531762572544</v>
      </c>
      <c r="AT36" s="19">
        <v>57330.813090441297</v>
      </c>
      <c r="AU36" s="20">
        <f t="shared" si="4"/>
        <v>38.107305892281715</v>
      </c>
      <c r="AV36" s="20">
        <f t="shared" ref="AV36:AV67" si="10">((Y36-V36)/V36)*100</f>
        <v>37.918159684183081</v>
      </c>
      <c r="AW36" s="20">
        <f t="shared" ref="AW36:AW67" si="11">((AK36-AH36)/AH36)*100</f>
        <v>37.518708889408366</v>
      </c>
      <c r="AX36" s="20">
        <f t="shared" si="5"/>
        <v>37.848058155291056</v>
      </c>
      <c r="BA36" s="20">
        <f t="shared" ref="BA36:BA67" si="12">AX36</f>
        <v>37.848058155291056</v>
      </c>
      <c r="BB36" s="25">
        <f t="shared" ref="BB36:BB67" si="13">(AT36*(BA36/100))+AT36</f>
        <v>79029.412569812732</v>
      </c>
      <c r="BD36" s="49">
        <f t="shared" si="6"/>
        <v>2.9644917877856156</v>
      </c>
      <c r="BE36" s="20">
        <f t="shared" si="7"/>
        <v>3.3238196583193296</v>
      </c>
      <c r="BF36" s="20">
        <f t="shared" si="8"/>
        <v>3.1441557230524726</v>
      </c>
      <c r="BH36" s="25">
        <f t="shared" si="9"/>
        <v>59133.383131296927</v>
      </c>
    </row>
    <row r="37" spans="1:60">
      <c r="A37" s="2" t="s">
        <v>33</v>
      </c>
      <c r="B37" s="15">
        <v>22978.9</v>
      </c>
      <c r="C37" s="16">
        <v>22934</v>
      </c>
      <c r="D37" s="15">
        <v>24413.200000000001</v>
      </c>
      <c r="E37" s="16">
        <v>25138.400000000001</v>
      </c>
      <c r="F37" s="16">
        <v>25227.9</v>
      </c>
      <c r="G37" s="16">
        <v>26281.3</v>
      </c>
      <c r="H37" s="16">
        <v>25293</v>
      </c>
      <c r="I37" s="16">
        <v>24720.9</v>
      </c>
      <c r="J37" s="15">
        <v>24892.400000000001</v>
      </c>
      <c r="K37" s="16">
        <v>24951.4</v>
      </c>
      <c r="L37" s="15">
        <v>24937.200000000001</v>
      </c>
      <c r="M37" s="15">
        <v>31241.9</v>
      </c>
      <c r="N37" s="15">
        <v>23985.1</v>
      </c>
      <c r="O37" s="15">
        <v>24744.2</v>
      </c>
      <c r="P37" s="15">
        <v>25582.5</v>
      </c>
      <c r="Q37" s="15">
        <v>26258.6</v>
      </c>
      <c r="R37" s="15">
        <v>27500.3</v>
      </c>
      <c r="S37" s="15">
        <v>28192.6</v>
      </c>
      <c r="T37" s="16">
        <v>26777.4</v>
      </c>
      <c r="U37" s="15">
        <v>26847.599999999999</v>
      </c>
      <c r="V37" s="16">
        <v>27127.7</v>
      </c>
      <c r="W37" s="16">
        <v>26972.2</v>
      </c>
      <c r="X37" s="16">
        <v>27114.2</v>
      </c>
      <c r="Y37" s="74">
        <v>34276.9</v>
      </c>
      <c r="Z37" s="17">
        <v>25714.514351377784</v>
      </c>
      <c r="AA37" s="17">
        <v>25928.663457240978</v>
      </c>
      <c r="AB37" s="17">
        <v>27557.541349751315</v>
      </c>
      <c r="AC37" s="17">
        <v>28078.592889683056</v>
      </c>
      <c r="AD37" s="17">
        <v>28911.304186868336</v>
      </c>
      <c r="AE37" s="17">
        <v>30362.083725090248</v>
      </c>
      <c r="AF37" s="17">
        <v>28284.903903301332</v>
      </c>
      <c r="AG37" s="17">
        <v>27949.119614557458</v>
      </c>
      <c r="AH37" s="17">
        <v>28409.147238634894</v>
      </c>
      <c r="AI37" s="17">
        <v>28296.628937246747</v>
      </c>
      <c r="AJ37" s="17">
        <v>28506.280336301832</v>
      </c>
      <c r="AK37" s="76">
        <v>36123.563388721792</v>
      </c>
      <c r="AL37" s="17">
        <v>28685.960001955224</v>
      </c>
      <c r="AM37" s="17">
        <v>29150.512441161292</v>
      </c>
      <c r="AN37" s="17">
        <v>30328.422602431507</v>
      </c>
      <c r="AO37" s="17">
        <v>30964.148226712783</v>
      </c>
      <c r="AP37" s="17">
        <v>31918.601470277255</v>
      </c>
      <c r="AQ37" s="17">
        <v>33167.663113326373</v>
      </c>
      <c r="AR37" s="17">
        <v>30986.597135900749</v>
      </c>
      <c r="AS37" s="17">
        <v>30769.306533485324</v>
      </c>
      <c r="AT37" s="17">
        <v>31044.60432089055</v>
      </c>
      <c r="AU37" s="20">
        <f t="shared" si="4"/>
        <v>25.507785508830004</v>
      </c>
      <c r="AV37" s="20">
        <f t="shared" si="10"/>
        <v>26.353874453049837</v>
      </c>
      <c r="AW37" s="20">
        <f t="shared" si="11"/>
        <v>27.15469100598596</v>
      </c>
      <c r="AX37" s="20">
        <f t="shared" si="5"/>
        <v>26.338783655955268</v>
      </c>
      <c r="BA37" s="20">
        <f t="shared" si="12"/>
        <v>26.338783655955268</v>
      </c>
      <c r="BB37" s="25">
        <f t="shared" si="13"/>
        <v>39221.375489817256</v>
      </c>
      <c r="BD37" s="49">
        <f t="shared" si="6"/>
        <v>-4.9764631723293908E-2</v>
      </c>
      <c r="BE37" s="20">
        <f t="shared" si="7"/>
        <v>0.34190782585280177</v>
      </c>
      <c r="BF37" s="20">
        <f t="shared" si="8"/>
        <v>0.14607159706475392</v>
      </c>
      <c r="BH37" s="25">
        <f t="shared" si="9"/>
        <v>31089.951670224509</v>
      </c>
    </row>
    <row r="38" spans="1:60">
      <c r="A38" s="5" t="s">
        <v>34</v>
      </c>
      <c r="B38" s="18">
        <v>20109.8</v>
      </c>
      <c r="C38" s="18">
        <v>20446.8</v>
      </c>
      <c r="D38" s="18">
        <v>20976.9</v>
      </c>
      <c r="E38" s="18">
        <v>21748.1</v>
      </c>
      <c r="F38" s="18">
        <v>22241.8</v>
      </c>
      <c r="G38" s="18">
        <v>23595</v>
      </c>
      <c r="H38" s="18">
        <v>20433.900000000001</v>
      </c>
      <c r="I38" s="18">
        <v>20963.900000000001</v>
      </c>
      <c r="J38" s="18">
        <v>20725.3</v>
      </c>
      <c r="K38" s="18">
        <v>21789.4</v>
      </c>
      <c r="L38" s="18">
        <v>21835.8</v>
      </c>
      <c r="M38" s="18">
        <v>27194</v>
      </c>
      <c r="N38" s="18">
        <v>20972.400000000001</v>
      </c>
      <c r="O38" s="18">
        <v>21507</v>
      </c>
      <c r="P38" s="18">
        <v>22047</v>
      </c>
      <c r="Q38" s="18">
        <v>22092.9</v>
      </c>
      <c r="R38" s="18">
        <v>23666.7</v>
      </c>
      <c r="S38" s="18">
        <v>24942.6</v>
      </c>
      <c r="T38" s="18">
        <v>21595.1</v>
      </c>
      <c r="U38" s="18">
        <v>22096</v>
      </c>
      <c r="V38" s="18">
        <v>22630.6</v>
      </c>
      <c r="W38" s="18">
        <v>22399.599999999999</v>
      </c>
      <c r="X38" s="18">
        <v>23526.799999999999</v>
      </c>
      <c r="Y38" s="75">
        <v>28358.7</v>
      </c>
      <c r="Z38" s="19">
        <v>21976.122968918076</v>
      </c>
      <c r="AA38" s="19">
        <v>22617.962536153289</v>
      </c>
      <c r="AB38" s="19">
        <v>23581.072051296473</v>
      </c>
      <c r="AC38" s="19">
        <v>23028.828241011564</v>
      </c>
      <c r="AD38" s="19">
        <v>24773.005620148619</v>
      </c>
      <c r="AE38" s="19">
        <v>25921.730018310573</v>
      </c>
      <c r="AF38" s="19">
        <v>22624.323701957343</v>
      </c>
      <c r="AG38" s="19">
        <v>22766.083866226458</v>
      </c>
      <c r="AH38" s="19">
        <v>23601.397743454923</v>
      </c>
      <c r="AI38" s="19">
        <v>23741.488132859664</v>
      </c>
      <c r="AJ38" s="19">
        <v>25272.989605532119</v>
      </c>
      <c r="AK38" s="77">
        <v>30752.184912851098</v>
      </c>
      <c r="AL38" s="19">
        <v>24647.731633620784</v>
      </c>
      <c r="AM38" s="19">
        <v>24795.79210117595</v>
      </c>
      <c r="AN38" s="19">
        <v>25591.949908572064</v>
      </c>
      <c r="AO38" s="19">
        <v>25840.565211122324</v>
      </c>
      <c r="AP38" s="19">
        <v>27833.399185358652</v>
      </c>
      <c r="AQ38" s="19">
        <v>29027.172850477673</v>
      </c>
      <c r="AR38" s="19">
        <v>25613.338679497461</v>
      </c>
      <c r="AS38" s="19">
        <v>26514.313032587059</v>
      </c>
      <c r="AT38" s="19">
        <v>26716.795636460389</v>
      </c>
      <c r="AU38" s="20">
        <f t="shared" si="4"/>
        <v>31.211610929636731</v>
      </c>
      <c r="AV38" s="20">
        <f t="shared" si="10"/>
        <v>25.311304163389401</v>
      </c>
      <c r="AW38" s="20">
        <f t="shared" si="11"/>
        <v>30.298151182080783</v>
      </c>
      <c r="AX38" s="20">
        <f t="shared" si="5"/>
        <v>28.940355425035637</v>
      </c>
      <c r="BA38" s="20">
        <f t="shared" si="12"/>
        <v>28.940355425035637</v>
      </c>
      <c r="BB38" s="25">
        <f t="shared" si="13"/>
        <v>34448.73125183244</v>
      </c>
      <c r="BD38" s="49">
        <f t="shared" si="6"/>
        <v>3.9601247867931066</v>
      </c>
      <c r="BE38" s="20">
        <f t="shared" si="7"/>
        <v>7.0825968878930352</v>
      </c>
      <c r="BF38" s="20">
        <f t="shared" si="8"/>
        <v>5.5213608373430709</v>
      </c>
      <c r="BH38" s="25">
        <f t="shared" si="9"/>
        <v>28191.926327724894</v>
      </c>
    </row>
    <row r="39" spans="1:60">
      <c r="A39" s="5" t="s">
        <v>35</v>
      </c>
      <c r="B39" s="18">
        <v>18259</v>
      </c>
      <c r="C39" s="18">
        <v>18999</v>
      </c>
      <c r="D39" s="18">
        <v>18725.599999999999</v>
      </c>
      <c r="E39" s="18">
        <v>19356</v>
      </c>
      <c r="F39" s="18">
        <v>21458</v>
      </c>
      <c r="G39" s="18">
        <v>22664</v>
      </c>
      <c r="H39" s="18">
        <v>18938.5</v>
      </c>
      <c r="I39" s="18">
        <v>18536.3</v>
      </c>
      <c r="J39" s="18">
        <v>19391.3</v>
      </c>
      <c r="K39" s="18">
        <v>19226.599999999999</v>
      </c>
      <c r="L39" s="18">
        <v>19703</v>
      </c>
      <c r="M39" s="18">
        <v>25528.9</v>
      </c>
      <c r="N39" s="18">
        <v>18644</v>
      </c>
      <c r="O39" s="18">
        <v>19660.099999999999</v>
      </c>
      <c r="P39" s="18">
        <v>19846.099999999999</v>
      </c>
      <c r="Q39" s="18">
        <v>19325.7</v>
      </c>
      <c r="R39" s="18">
        <v>22194.5</v>
      </c>
      <c r="S39" s="18">
        <v>23266.1</v>
      </c>
      <c r="T39" s="18">
        <v>19449.8</v>
      </c>
      <c r="U39" s="18">
        <v>20405.7</v>
      </c>
      <c r="V39" s="18">
        <v>21224.5</v>
      </c>
      <c r="W39" s="18">
        <v>20561.099999999999</v>
      </c>
      <c r="X39" s="18">
        <v>21287.7</v>
      </c>
      <c r="Y39" s="75">
        <v>27655.599999999999</v>
      </c>
      <c r="Z39" s="19">
        <v>20184.881212109907</v>
      </c>
      <c r="AA39" s="19">
        <v>21002.573283368234</v>
      </c>
      <c r="AB39" s="19">
        <v>21751.244035213469</v>
      </c>
      <c r="AC39" s="19">
        <v>22045.555771752515</v>
      </c>
      <c r="AD39" s="19">
        <v>24550.862695954635</v>
      </c>
      <c r="AE39" s="19">
        <v>25531.010764597573</v>
      </c>
      <c r="AF39" s="19">
        <v>21125.968138265849</v>
      </c>
      <c r="AG39" s="19">
        <v>22326.442577940539</v>
      </c>
      <c r="AH39" s="19">
        <v>22593.822161461052</v>
      </c>
      <c r="AI39" s="19">
        <v>23217.346156749896</v>
      </c>
      <c r="AJ39" s="19">
        <v>23703.276327115473</v>
      </c>
      <c r="AK39" s="77">
        <v>29792.681079598871</v>
      </c>
      <c r="AL39" s="19">
        <v>23634.907778356435</v>
      </c>
      <c r="AM39" s="19">
        <v>24040.106709064781</v>
      </c>
      <c r="AN39" s="19">
        <v>24662.458342153397</v>
      </c>
      <c r="AO39" s="19">
        <v>25062.844660700306</v>
      </c>
      <c r="AP39" s="19">
        <v>27363.043506315524</v>
      </c>
      <c r="AQ39" s="19">
        <v>29048.855281410419</v>
      </c>
      <c r="AR39" s="19">
        <v>23353.375379521425</v>
      </c>
      <c r="AS39" s="19">
        <v>24802.443553472767</v>
      </c>
      <c r="AT39" s="19">
        <v>26163.925144827084</v>
      </c>
      <c r="AU39" s="20">
        <f t="shared" si="4"/>
        <v>31.65130754513623</v>
      </c>
      <c r="AV39" s="20">
        <f t="shared" si="10"/>
        <v>30.300360432519014</v>
      </c>
      <c r="AW39" s="20">
        <f t="shared" si="11"/>
        <v>31.862067722287048</v>
      </c>
      <c r="AX39" s="20">
        <f t="shared" si="5"/>
        <v>31.271245233314101</v>
      </c>
      <c r="BA39" s="20">
        <f t="shared" si="12"/>
        <v>31.271245233314101</v>
      </c>
      <c r="BB39" s="25">
        <f t="shared" si="13"/>
        <v>34345.710339526689</v>
      </c>
      <c r="BD39" s="49">
        <f t="shared" si="6"/>
        <v>0.297769087611019</v>
      </c>
      <c r="BE39" s="20">
        <f t="shared" si="7"/>
        <v>4.9104315229445739</v>
      </c>
      <c r="BF39" s="20">
        <f t="shared" si="8"/>
        <v>2.6041003052777962</v>
      </c>
      <c r="BH39" s="25">
        <f t="shared" si="9"/>
        <v>26845.259999396181</v>
      </c>
    </row>
    <row r="40" spans="1:60">
      <c r="A40" s="6" t="s">
        <v>36</v>
      </c>
      <c r="B40" s="18">
        <v>17912.099999999999</v>
      </c>
      <c r="C40" s="18">
        <v>18844.2</v>
      </c>
      <c r="D40" s="18">
        <v>21421.599999999999</v>
      </c>
      <c r="E40" s="18">
        <v>20130.400000000001</v>
      </c>
      <c r="F40" s="18">
        <v>21314.400000000001</v>
      </c>
      <c r="G40" s="18">
        <v>24462.1</v>
      </c>
      <c r="H40" s="18">
        <v>22838.2</v>
      </c>
      <c r="I40" s="18">
        <v>21570</v>
      </c>
      <c r="J40" s="18">
        <v>23134.7</v>
      </c>
      <c r="K40" s="18">
        <v>23933.4</v>
      </c>
      <c r="L40" s="18">
        <v>23789.5</v>
      </c>
      <c r="M40" s="18">
        <v>30221.7</v>
      </c>
      <c r="N40" s="18">
        <v>22979.3</v>
      </c>
      <c r="O40" s="18">
        <v>22686.799999999999</v>
      </c>
      <c r="P40" s="18">
        <v>23874.9</v>
      </c>
      <c r="Q40" s="18">
        <v>23516</v>
      </c>
      <c r="R40" s="18">
        <v>24631.7</v>
      </c>
      <c r="S40" s="18">
        <v>28834.3</v>
      </c>
      <c r="T40" s="18">
        <v>24853.1</v>
      </c>
      <c r="U40" s="18">
        <v>24762.5</v>
      </c>
      <c r="V40" s="18">
        <v>26221.5</v>
      </c>
      <c r="W40" s="18">
        <v>24921.200000000001</v>
      </c>
      <c r="X40" s="18">
        <v>25105.4</v>
      </c>
      <c r="Y40" s="75">
        <v>30795.3</v>
      </c>
      <c r="Z40" s="19">
        <v>23836.155351986738</v>
      </c>
      <c r="AA40" s="19">
        <v>23861.499732911641</v>
      </c>
      <c r="AB40" s="19">
        <v>25004.717273709597</v>
      </c>
      <c r="AC40" s="19">
        <v>25284.035460358868</v>
      </c>
      <c r="AD40" s="19">
        <v>26322.917905137339</v>
      </c>
      <c r="AE40" s="19">
        <v>30576.678785282726</v>
      </c>
      <c r="AF40" s="19">
        <v>26064.780293683052</v>
      </c>
      <c r="AG40" s="19">
        <v>24775.072162054126</v>
      </c>
      <c r="AH40" s="19">
        <v>26384.556377336619</v>
      </c>
      <c r="AI40" s="19">
        <v>25879.39971825558</v>
      </c>
      <c r="AJ40" s="19">
        <v>25794.784222586964</v>
      </c>
      <c r="AK40" s="77">
        <v>31974.768299599222</v>
      </c>
      <c r="AL40" s="19">
        <v>26344.726643139253</v>
      </c>
      <c r="AM40" s="19">
        <v>26715.530602368188</v>
      </c>
      <c r="AN40" s="19">
        <v>28644.799282627038</v>
      </c>
      <c r="AO40" s="19">
        <v>28675.433291433783</v>
      </c>
      <c r="AP40" s="19">
        <v>29257.446365580527</v>
      </c>
      <c r="AQ40" s="19">
        <v>33424.782979434785</v>
      </c>
      <c r="AR40" s="19">
        <v>28106.232545532119</v>
      </c>
      <c r="AS40" s="19">
        <v>27790.001247542288</v>
      </c>
      <c r="AT40" s="19">
        <v>28464.903855819779</v>
      </c>
      <c r="AU40" s="20">
        <f t="shared" si="4"/>
        <v>30.633636917703711</v>
      </c>
      <c r="AV40" s="20">
        <f t="shared" si="10"/>
        <v>17.44293804702248</v>
      </c>
      <c r="AW40" s="20">
        <f t="shared" si="11"/>
        <v>21.187439509365383</v>
      </c>
      <c r="AX40" s="20">
        <f t="shared" si="5"/>
        <v>23.08800482469719</v>
      </c>
      <c r="BA40" s="20">
        <f t="shared" si="12"/>
        <v>23.08800482469719</v>
      </c>
      <c r="BB40" s="25">
        <f t="shared" si="13"/>
        <v>35036.882231396863</v>
      </c>
      <c r="BD40" s="49">
        <f t="shared" si="6"/>
        <v>-4.2564307915260322</v>
      </c>
      <c r="BE40" s="20">
        <f t="shared" si="7"/>
        <v>-2.2352930491423684</v>
      </c>
      <c r="BF40" s="20">
        <f t="shared" si="8"/>
        <v>-3.2458619203342005</v>
      </c>
      <c r="BH40" s="25">
        <f t="shared" si="9"/>
        <v>27540.972380903982</v>
      </c>
    </row>
    <row r="41" spans="1:60">
      <c r="A41" s="5" t="s">
        <v>37</v>
      </c>
      <c r="B41" s="18">
        <v>24371.1</v>
      </c>
      <c r="C41" s="18">
        <v>23753.3</v>
      </c>
      <c r="D41" s="18">
        <v>26238.7</v>
      </c>
      <c r="E41" s="18">
        <v>26440.2</v>
      </c>
      <c r="F41" s="18">
        <v>26963.599999999999</v>
      </c>
      <c r="G41" s="18">
        <v>27290.400000000001</v>
      </c>
      <c r="H41" s="18">
        <v>26865</v>
      </c>
      <c r="I41" s="18">
        <v>26595.7</v>
      </c>
      <c r="J41" s="18">
        <v>26529.3</v>
      </c>
      <c r="K41" s="18">
        <v>26572.799999999999</v>
      </c>
      <c r="L41" s="18">
        <v>25984.3</v>
      </c>
      <c r="M41" s="18">
        <v>32871.9</v>
      </c>
      <c r="N41" s="18">
        <v>25233.200000000001</v>
      </c>
      <c r="O41" s="18">
        <v>25833</v>
      </c>
      <c r="P41" s="18">
        <v>26905.7</v>
      </c>
      <c r="Q41" s="18">
        <v>27660.3</v>
      </c>
      <c r="R41" s="18">
        <v>29098.400000000001</v>
      </c>
      <c r="S41" s="18">
        <v>28966.9</v>
      </c>
      <c r="T41" s="18">
        <v>28361.5</v>
      </c>
      <c r="U41" s="18">
        <v>28893</v>
      </c>
      <c r="V41" s="18">
        <v>29004.2</v>
      </c>
      <c r="W41" s="18">
        <v>28767.599999999999</v>
      </c>
      <c r="X41" s="18">
        <v>28429.200000000001</v>
      </c>
      <c r="Y41" s="75">
        <v>35914.400000000001</v>
      </c>
      <c r="Z41" s="19">
        <v>27211.467979604226</v>
      </c>
      <c r="AA41" s="19">
        <v>27273.033876695838</v>
      </c>
      <c r="AB41" s="19">
        <v>29389.187013704242</v>
      </c>
      <c r="AC41" s="19">
        <v>29526.022623830402</v>
      </c>
      <c r="AD41" s="19">
        <v>31297.373997167593</v>
      </c>
      <c r="AE41" s="19">
        <v>31627.961018688733</v>
      </c>
      <c r="AF41" s="19">
        <v>30412.782169912422</v>
      </c>
      <c r="AG41" s="19">
        <v>30309.722334383729</v>
      </c>
      <c r="AH41" s="19">
        <v>30591.747668706073</v>
      </c>
      <c r="AI41" s="19">
        <v>30376.684932617147</v>
      </c>
      <c r="AJ41" s="19">
        <v>30283.301754516368</v>
      </c>
      <c r="AK41" s="77">
        <v>38173.275541801107</v>
      </c>
      <c r="AL41" s="19">
        <v>30617.138553685025</v>
      </c>
      <c r="AM41" s="19">
        <v>30983.341771668434</v>
      </c>
      <c r="AN41" s="19">
        <v>32501.183433919283</v>
      </c>
      <c r="AO41" s="19">
        <v>32857.3173391288</v>
      </c>
      <c r="AP41" s="19">
        <v>34476.330537207425</v>
      </c>
      <c r="AQ41" s="19">
        <v>34643.073545592932</v>
      </c>
      <c r="AR41" s="19">
        <v>33090.755553999545</v>
      </c>
      <c r="AS41" s="19">
        <v>33237.502808885729</v>
      </c>
      <c r="AT41" s="19">
        <v>33536.69393355355</v>
      </c>
      <c r="AU41" s="20">
        <f t="shared" si="4"/>
        <v>23.907905598715391</v>
      </c>
      <c r="AV41" s="20">
        <f t="shared" si="10"/>
        <v>23.824825370118813</v>
      </c>
      <c r="AW41" s="20">
        <f t="shared" si="11"/>
        <v>24.782918436695208</v>
      </c>
      <c r="AX41" s="20">
        <f t="shared" si="5"/>
        <v>24.171883135176472</v>
      </c>
      <c r="BA41" s="20">
        <f t="shared" si="12"/>
        <v>24.171883135176472</v>
      </c>
      <c r="BB41" s="25">
        <f t="shared" si="13"/>
        <v>41643.144398573932</v>
      </c>
      <c r="BD41" s="49">
        <f t="shared" si="6"/>
        <v>-1.9824715041269882</v>
      </c>
      <c r="BE41" s="20">
        <f t="shared" si="7"/>
        <v>-1.0082650966202618</v>
      </c>
      <c r="BF41" s="20">
        <f t="shared" si="8"/>
        <v>-1.4953683003736251</v>
      </c>
      <c r="BH41" s="25">
        <f t="shared" si="9"/>
        <v>33035.196843477868</v>
      </c>
    </row>
    <row r="42" spans="1:60">
      <c r="A42" s="5" t="s">
        <v>38</v>
      </c>
      <c r="B42" s="18">
        <v>23014.7</v>
      </c>
      <c r="C42" s="18">
        <v>23973.3</v>
      </c>
      <c r="D42" s="18">
        <v>24036.799999999999</v>
      </c>
      <c r="E42" s="18">
        <v>27167.3</v>
      </c>
      <c r="F42" s="18">
        <v>25133.200000000001</v>
      </c>
      <c r="G42" s="18">
        <v>26861.3</v>
      </c>
      <c r="H42" s="18">
        <v>25046.7</v>
      </c>
      <c r="I42" s="18">
        <v>25604.6</v>
      </c>
      <c r="J42" s="18">
        <v>24488.2</v>
      </c>
      <c r="K42" s="18">
        <v>24126.799999999999</v>
      </c>
      <c r="L42" s="18">
        <v>24150.400000000001</v>
      </c>
      <c r="M42" s="18">
        <v>32070.400000000001</v>
      </c>
      <c r="N42" s="18">
        <v>23736.5</v>
      </c>
      <c r="O42" s="18">
        <v>25083</v>
      </c>
      <c r="P42" s="18">
        <v>24850</v>
      </c>
      <c r="Q42" s="18">
        <v>26264.799999999999</v>
      </c>
      <c r="R42" s="18">
        <v>29177.9</v>
      </c>
      <c r="S42" s="18">
        <v>28604.1</v>
      </c>
      <c r="T42" s="18">
        <v>26206.7</v>
      </c>
      <c r="U42" s="18">
        <v>27424</v>
      </c>
      <c r="V42" s="18">
        <v>26324.2</v>
      </c>
      <c r="W42" s="18">
        <v>25324.1</v>
      </c>
      <c r="X42" s="18">
        <v>26118.1</v>
      </c>
      <c r="Y42" s="75">
        <v>33914.9</v>
      </c>
      <c r="Z42" s="19">
        <v>24539.569104971721</v>
      </c>
      <c r="AA42" s="19">
        <v>25924.778271443152</v>
      </c>
      <c r="AB42" s="19">
        <v>27101.505290404042</v>
      </c>
      <c r="AC42" s="19">
        <v>30941.596892488637</v>
      </c>
      <c r="AD42" s="19">
        <v>28013.319871262709</v>
      </c>
      <c r="AE42" s="19">
        <v>31518.097173654165</v>
      </c>
      <c r="AF42" s="19">
        <v>28203.570100233133</v>
      </c>
      <c r="AG42" s="19">
        <v>29859.505909547875</v>
      </c>
      <c r="AH42" s="19">
        <v>28673.857645272921</v>
      </c>
      <c r="AI42" s="19">
        <v>28053.448995486724</v>
      </c>
      <c r="AJ42" s="19">
        <v>28891.874500243612</v>
      </c>
      <c r="AK42" s="77">
        <v>39892.688276121982</v>
      </c>
      <c r="AL42" s="19">
        <v>29138.337167082722</v>
      </c>
      <c r="AM42" s="19">
        <v>31862.672584716067</v>
      </c>
      <c r="AN42" s="19">
        <v>30643.232731998229</v>
      </c>
      <c r="AO42" s="19">
        <v>32492.666236895784</v>
      </c>
      <c r="AP42" s="19">
        <v>36459.357064398006</v>
      </c>
      <c r="AQ42" s="19">
        <v>35576.648152656308</v>
      </c>
      <c r="AR42" s="19">
        <v>32540.69136758387</v>
      </c>
      <c r="AS42" s="19">
        <v>34132.559066570459</v>
      </c>
      <c r="AT42" s="19">
        <v>32219.054357959179</v>
      </c>
      <c r="AU42" s="20">
        <f t="shared" si="4"/>
        <v>30.962667733847326</v>
      </c>
      <c r="AV42" s="20">
        <f t="shared" si="10"/>
        <v>28.835444192036224</v>
      </c>
      <c r="AW42" s="20">
        <f t="shared" si="11"/>
        <v>39.125641096633402</v>
      </c>
      <c r="AX42" s="20">
        <f t="shared" si="5"/>
        <v>32.97458434083898</v>
      </c>
      <c r="BA42" s="20">
        <f t="shared" si="12"/>
        <v>32.97458434083898</v>
      </c>
      <c r="BB42" s="25">
        <f t="shared" si="13"/>
        <v>42843.153611045185</v>
      </c>
      <c r="BD42" s="49">
        <f t="shared" si="6"/>
        <v>-0.78292977564371258</v>
      </c>
      <c r="BE42" s="20">
        <f t="shared" si="7"/>
        <v>0.76033318456064813</v>
      </c>
      <c r="BF42" s="20">
        <f t="shared" si="8"/>
        <v>-1.1298295541532222E-2</v>
      </c>
      <c r="BH42" s="25">
        <f t="shared" si="9"/>
        <v>32215.41415397713</v>
      </c>
    </row>
    <row r="43" spans="1:60">
      <c r="A43" s="5" t="s">
        <v>39</v>
      </c>
      <c r="B43" s="18">
        <v>22107.9</v>
      </c>
      <c r="C43" s="18">
        <v>22179.4</v>
      </c>
      <c r="D43" s="18">
        <v>23064.3</v>
      </c>
      <c r="E43" s="18">
        <v>23814</v>
      </c>
      <c r="F43" s="18">
        <v>23670</v>
      </c>
      <c r="G43" s="18">
        <v>25469.5</v>
      </c>
      <c r="H43" s="18">
        <v>23824.799999999999</v>
      </c>
      <c r="I43" s="18">
        <v>23208.6</v>
      </c>
      <c r="J43" s="18">
        <v>23581.200000000001</v>
      </c>
      <c r="K43" s="18">
        <v>23553.8</v>
      </c>
      <c r="L43" s="18">
        <v>24491.4</v>
      </c>
      <c r="M43" s="18">
        <v>30487.7</v>
      </c>
      <c r="N43" s="18">
        <v>23229</v>
      </c>
      <c r="O43" s="18">
        <v>24077</v>
      </c>
      <c r="P43" s="18">
        <v>24613.7</v>
      </c>
      <c r="Q43" s="18">
        <v>24978.1</v>
      </c>
      <c r="R43" s="18">
        <v>26216.799999999999</v>
      </c>
      <c r="S43" s="18">
        <v>26969.4</v>
      </c>
      <c r="T43" s="18">
        <v>24980.6</v>
      </c>
      <c r="U43" s="18">
        <v>25070</v>
      </c>
      <c r="V43" s="18">
        <v>25179.4</v>
      </c>
      <c r="W43" s="18">
        <v>25003.5</v>
      </c>
      <c r="X43" s="18">
        <v>26085</v>
      </c>
      <c r="Y43" s="75">
        <v>32580.3</v>
      </c>
      <c r="Z43" s="19">
        <v>25555.001617457096</v>
      </c>
      <c r="AA43" s="19">
        <v>25539.356092866663</v>
      </c>
      <c r="AB43" s="19">
        <v>26549.680774880228</v>
      </c>
      <c r="AC43" s="19">
        <v>27104.255973271393</v>
      </c>
      <c r="AD43" s="19">
        <v>28162.003585627641</v>
      </c>
      <c r="AE43" s="19">
        <v>29366.99160378741</v>
      </c>
      <c r="AF43" s="19">
        <v>27041.867835432487</v>
      </c>
      <c r="AG43" s="19">
        <v>27201.964330004263</v>
      </c>
      <c r="AH43" s="19">
        <v>27391.272344773897</v>
      </c>
      <c r="AI43" s="19">
        <v>27302.172465809537</v>
      </c>
      <c r="AJ43" s="19">
        <v>28221.784302011441</v>
      </c>
      <c r="AK43" s="77">
        <v>35311.393973871018</v>
      </c>
      <c r="AL43" s="19">
        <v>28747.68911335765</v>
      </c>
      <c r="AM43" s="19">
        <v>28483.256851435213</v>
      </c>
      <c r="AN43" s="19">
        <v>29126.326949515329</v>
      </c>
      <c r="AO43" s="19">
        <v>30382.625322866454</v>
      </c>
      <c r="AP43" s="19">
        <v>30625.80369489867</v>
      </c>
      <c r="AQ43" s="19">
        <v>31607.428466198009</v>
      </c>
      <c r="AR43" s="19">
        <v>29760.014258429183</v>
      </c>
      <c r="AS43" s="19">
        <v>29489.943657495471</v>
      </c>
      <c r="AT43" s="19">
        <v>29074.550520191704</v>
      </c>
      <c r="AU43" s="20">
        <f t="shared" si="4"/>
        <v>29.2881617559751</v>
      </c>
      <c r="AV43" s="20">
        <f t="shared" si="10"/>
        <v>29.39267814165547</v>
      </c>
      <c r="AW43" s="20">
        <f t="shared" si="11"/>
        <v>28.914763540030432</v>
      </c>
      <c r="AX43" s="20">
        <f t="shared" si="5"/>
        <v>29.198534479220331</v>
      </c>
      <c r="BA43" s="20">
        <f t="shared" si="12"/>
        <v>29.198534479220331</v>
      </c>
      <c r="BB43" s="25">
        <f t="shared" si="13"/>
        <v>37563.89317850821</v>
      </c>
      <c r="BD43" s="49">
        <f t="shared" si="6"/>
        <v>3.5965908639602153</v>
      </c>
      <c r="BE43" s="20">
        <f t="shared" si="7"/>
        <v>3.0320313229115161</v>
      </c>
      <c r="BF43" s="20">
        <f t="shared" si="8"/>
        <v>3.3143110934358657</v>
      </c>
      <c r="BH43" s="25">
        <f t="shared" si="9"/>
        <v>30038.171573449032</v>
      </c>
    </row>
    <row r="44" spans="1:60">
      <c r="A44" s="5" t="s">
        <v>40</v>
      </c>
      <c r="B44" s="18">
        <v>22203.1</v>
      </c>
      <c r="C44" s="18">
        <v>22512.2</v>
      </c>
      <c r="D44" s="18">
        <v>23562.799999999999</v>
      </c>
      <c r="E44" s="18">
        <v>24376.9</v>
      </c>
      <c r="F44" s="18">
        <v>24396.2</v>
      </c>
      <c r="G44" s="18">
        <v>25736.2</v>
      </c>
      <c r="H44" s="18">
        <v>24917</v>
      </c>
      <c r="I44" s="18">
        <v>23592.2</v>
      </c>
      <c r="J44" s="18">
        <v>24265.599999999999</v>
      </c>
      <c r="K44" s="18">
        <v>24433.7</v>
      </c>
      <c r="L44" s="18">
        <v>24563.599999999999</v>
      </c>
      <c r="M44" s="18">
        <v>30023.9</v>
      </c>
      <c r="N44" s="18">
        <v>23402.7</v>
      </c>
      <c r="O44" s="18">
        <v>24162.3</v>
      </c>
      <c r="P44" s="18">
        <v>25161.200000000001</v>
      </c>
      <c r="Q44" s="18">
        <v>25856.1</v>
      </c>
      <c r="R44" s="18">
        <v>26319.7</v>
      </c>
      <c r="S44" s="18">
        <v>28284.6</v>
      </c>
      <c r="T44" s="18">
        <v>26618.5</v>
      </c>
      <c r="U44" s="18">
        <v>25723</v>
      </c>
      <c r="V44" s="18">
        <v>26599</v>
      </c>
      <c r="W44" s="18">
        <v>26790.6</v>
      </c>
      <c r="X44" s="18">
        <v>26775.9</v>
      </c>
      <c r="Y44" s="75">
        <v>33992</v>
      </c>
      <c r="Z44" s="19">
        <v>25431.573990363839</v>
      </c>
      <c r="AA44" s="19">
        <v>25707.929509341</v>
      </c>
      <c r="AB44" s="19">
        <v>27391.820250666337</v>
      </c>
      <c r="AC44" s="19">
        <v>28044.956360944423</v>
      </c>
      <c r="AD44" s="19">
        <v>28246.527093453868</v>
      </c>
      <c r="AE44" s="19">
        <v>29758.910428313178</v>
      </c>
      <c r="AF44" s="19">
        <v>28058.1887571552</v>
      </c>
      <c r="AG44" s="19">
        <v>27066.064706119399</v>
      </c>
      <c r="AH44" s="19">
        <v>27653.474608934535</v>
      </c>
      <c r="AI44" s="19">
        <v>27978.35029402201</v>
      </c>
      <c r="AJ44" s="19">
        <v>27909.671071189565</v>
      </c>
      <c r="AK44" s="77">
        <v>35307.878447090152</v>
      </c>
      <c r="AL44" s="19">
        <v>27594.162120379253</v>
      </c>
      <c r="AM44" s="19">
        <v>28203.791289105277</v>
      </c>
      <c r="AN44" s="19">
        <v>29435.011229410225</v>
      </c>
      <c r="AO44" s="19">
        <v>30237.511282894091</v>
      </c>
      <c r="AP44" s="19">
        <v>30124.584430639454</v>
      </c>
      <c r="AQ44" s="19">
        <v>32083.644306328271</v>
      </c>
      <c r="AR44" s="19">
        <v>30605.995361881796</v>
      </c>
      <c r="AS44" s="19">
        <v>29479.848867931996</v>
      </c>
      <c r="AT44" s="19">
        <v>30223.781844417008</v>
      </c>
      <c r="AU44" s="20">
        <f t="shared" si="4"/>
        <v>23.730301331926693</v>
      </c>
      <c r="AV44" s="20">
        <f t="shared" si="10"/>
        <v>27.794277980375202</v>
      </c>
      <c r="AW44" s="20">
        <f t="shared" si="11"/>
        <v>27.679718177919536</v>
      </c>
      <c r="AX44" s="20">
        <f t="shared" si="5"/>
        <v>26.40143249674048</v>
      </c>
      <c r="BA44" s="20">
        <f t="shared" si="12"/>
        <v>26.40143249674048</v>
      </c>
      <c r="BB44" s="25">
        <f t="shared" si="13"/>
        <v>38203.293206032868</v>
      </c>
      <c r="BD44" s="49">
        <f t="shared" si="6"/>
        <v>0.66506259633821363</v>
      </c>
      <c r="BE44" s="20">
        <f t="shared" si="7"/>
        <v>0.92645306196804356</v>
      </c>
      <c r="BF44" s="20">
        <f t="shared" si="8"/>
        <v>0.79575782915312865</v>
      </c>
      <c r="BH44" s="25">
        <f t="shared" si="9"/>
        <v>30464.289954710119</v>
      </c>
    </row>
    <row r="45" spans="1:60">
      <c r="A45" s="6" t="s">
        <v>41</v>
      </c>
      <c r="B45" s="18">
        <v>19227.099999999999</v>
      </c>
      <c r="C45" s="18">
        <v>19962.599999999999</v>
      </c>
      <c r="D45" s="18">
        <v>24014.9</v>
      </c>
      <c r="E45" s="18">
        <v>21951.3</v>
      </c>
      <c r="F45" s="18">
        <v>21966.6</v>
      </c>
      <c r="G45" s="18">
        <v>23932.5</v>
      </c>
      <c r="H45" s="18">
        <v>24714</v>
      </c>
      <c r="I45" s="18">
        <v>21992.3</v>
      </c>
      <c r="J45" s="18">
        <v>23977.200000000001</v>
      </c>
      <c r="K45" s="18">
        <v>25384.5</v>
      </c>
      <c r="L45" s="18">
        <v>25062.400000000001</v>
      </c>
      <c r="M45" s="18">
        <v>38053.599999999999</v>
      </c>
      <c r="N45" s="18">
        <v>23650.7</v>
      </c>
      <c r="O45" s="18">
        <v>25511.4</v>
      </c>
      <c r="P45" s="18">
        <v>24799.3</v>
      </c>
      <c r="Q45" s="18">
        <v>26698.3</v>
      </c>
      <c r="R45" s="18">
        <v>26615.7</v>
      </c>
      <c r="S45" s="18">
        <v>29257.8</v>
      </c>
      <c r="T45" s="18">
        <v>26002.400000000001</v>
      </c>
      <c r="U45" s="18">
        <v>25063</v>
      </c>
      <c r="V45" s="18">
        <v>26277.1</v>
      </c>
      <c r="W45" s="18">
        <v>26273.599999999999</v>
      </c>
      <c r="X45" s="18">
        <v>25578.5</v>
      </c>
      <c r="Y45" s="75">
        <v>36662.5</v>
      </c>
      <c r="Z45" s="19">
        <v>25462.739835309938</v>
      </c>
      <c r="AA45" s="19">
        <v>26095.453705163389</v>
      </c>
      <c r="AB45" s="19">
        <v>28143.791429656518</v>
      </c>
      <c r="AC45" s="19">
        <v>26259.370005729543</v>
      </c>
      <c r="AD45" s="19">
        <v>25659.292072427597</v>
      </c>
      <c r="AE45" s="19">
        <v>28166.034973190315</v>
      </c>
      <c r="AF45" s="19">
        <v>26173.032732410462</v>
      </c>
      <c r="AG45" s="19">
        <v>25178.1311130174</v>
      </c>
      <c r="AH45" s="19">
        <v>27043.492968232946</v>
      </c>
      <c r="AI45" s="19">
        <v>25826.739876374737</v>
      </c>
      <c r="AJ45" s="19">
        <v>27456.291182621222</v>
      </c>
      <c r="AK45" s="77">
        <v>37453.899983988653</v>
      </c>
      <c r="AL45" s="19">
        <v>28032.252004032067</v>
      </c>
      <c r="AM45" s="19">
        <v>27772.547672419856</v>
      </c>
      <c r="AN45" s="19">
        <v>29894.461168794569</v>
      </c>
      <c r="AO45" s="19">
        <v>29278.500894468809</v>
      </c>
      <c r="AP45" s="19">
        <v>29574.545741512757</v>
      </c>
      <c r="AQ45" s="19">
        <v>32704.417405169217</v>
      </c>
      <c r="AR45" s="19">
        <v>29964.973607071006</v>
      </c>
      <c r="AS45" s="19">
        <v>29004.482974133411</v>
      </c>
      <c r="AT45" s="19">
        <v>30972.215243829643</v>
      </c>
      <c r="AU45" s="20">
        <f t="shared" si="4"/>
        <v>58.707438733463448</v>
      </c>
      <c r="AV45" s="20">
        <f t="shared" si="10"/>
        <v>39.52262616498777</v>
      </c>
      <c r="AW45" s="20">
        <f t="shared" si="11"/>
        <v>38.495053238812204</v>
      </c>
      <c r="AX45" s="20">
        <f t="shared" si="5"/>
        <v>45.575039379087805</v>
      </c>
      <c r="BA45" s="20">
        <f t="shared" si="12"/>
        <v>45.575039379087805</v>
      </c>
      <c r="BB45" s="25">
        <f t="shared" si="13"/>
        <v>45087.81453778084</v>
      </c>
      <c r="BD45" s="49">
        <f t="shared" si="6"/>
        <v>-2.6585886570435804</v>
      </c>
      <c r="BE45" s="20">
        <f t="shared" si="7"/>
        <v>1.5264234352906119</v>
      </c>
      <c r="BF45" s="20">
        <f t="shared" si="8"/>
        <v>-0.56608261087648426</v>
      </c>
      <c r="BH45" s="25">
        <f t="shared" si="9"/>
        <v>30796.886919131088</v>
      </c>
    </row>
    <row r="46" spans="1:60" ht="24.75">
      <c r="A46" s="2" t="s">
        <v>42</v>
      </c>
      <c r="B46" s="15">
        <v>20126.3</v>
      </c>
      <c r="C46" s="16">
        <v>20237.7</v>
      </c>
      <c r="D46" s="15">
        <v>21034.7</v>
      </c>
      <c r="E46" s="16">
        <v>20924.7</v>
      </c>
      <c r="F46" s="16">
        <v>21702.6</v>
      </c>
      <c r="G46" s="16">
        <v>22948.1</v>
      </c>
      <c r="H46" s="16">
        <v>22214.1</v>
      </c>
      <c r="I46" s="16">
        <v>20962.599999999999</v>
      </c>
      <c r="J46" s="15">
        <v>21361.8</v>
      </c>
      <c r="K46" s="16">
        <v>21321.599999999999</v>
      </c>
      <c r="L46" s="15">
        <v>21554.2</v>
      </c>
      <c r="M46" s="15">
        <v>27257.4</v>
      </c>
      <c r="N46" s="15">
        <v>20560.3</v>
      </c>
      <c r="O46" s="15">
        <v>21398.5</v>
      </c>
      <c r="P46" s="15">
        <v>21797.7</v>
      </c>
      <c r="Q46" s="15">
        <v>21749.8</v>
      </c>
      <c r="R46" s="15">
        <v>22761.3</v>
      </c>
      <c r="S46" s="15">
        <v>24524.3</v>
      </c>
      <c r="T46" s="16">
        <v>22782.400000000001</v>
      </c>
      <c r="U46" s="15">
        <v>22362.400000000001</v>
      </c>
      <c r="V46" s="16">
        <v>23008.400000000001</v>
      </c>
      <c r="W46" s="16">
        <v>22407.7</v>
      </c>
      <c r="X46" s="16">
        <v>22953.200000000001</v>
      </c>
      <c r="Y46" s="74">
        <v>29240.5</v>
      </c>
      <c r="Z46" s="17">
        <v>21632.478980009888</v>
      </c>
      <c r="AA46" s="17">
        <v>22141.918750439119</v>
      </c>
      <c r="AB46" s="17">
        <v>23163.541504722416</v>
      </c>
      <c r="AC46" s="17">
        <v>23207.15607525986</v>
      </c>
      <c r="AD46" s="17">
        <v>23976.871190757643</v>
      </c>
      <c r="AE46" s="17">
        <v>26016.299478963243</v>
      </c>
      <c r="AF46" s="17">
        <v>24436.89459219719</v>
      </c>
      <c r="AG46" s="17">
        <v>23303.629199389557</v>
      </c>
      <c r="AH46" s="17">
        <v>24601.894820367295</v>
      </c>
      <c r="AI46" s="17">
        <v>23680.32668333322</v>
      </c>
      <c r="AJ46" s="17">
        <v>24538.952087227306</v>
      </c>
      <c r="AK46" s="76">
        <v>31412.695424376619</v>
      </c>
      <c r="AL46" s="17">
        <v>24389.277069610576</v>
      </c>
      <c r="AM46" s="17">
        <v>25383.600033216571</v>
      </c>
      <c r="AN46" s="17">
        <v>25739.342419151504</v>
      </c>
      <c r="AO46" s="17">
        <v>25795.403551917938</v>
      </c>
      <c r="AP46" s="17">
        <v>27244.352222104066</v>
      </c>
      <c r="AQ46" s="17">
        <v>28953.103034637188</v>
      </c>
      <c r="AR46" s="17">
        <v>26536.64761632212</v>
      </c>
      <c r="AS46" s="17">
        <v>25877.685858614641</v>
      </c>
      <c r="AT46" s="17">
        <v>25944.341762652151</v>
      </c>
      <c r="AU46" s="20">
        <f t="shared" si="4"/>
        <v>27.598797854113428</v>
      </c>
      <c r="AV46" s="20">
        <f t="shared" si="10"/>
        <v>27.086194607186933</v>
      </c>
      <c r="AW46" s="20">
        <f t="shared" si="11"/>
        <v>27.684048947200736</v>
      </c>
      <c r="AX46" s="20">
        <f t="shared" si="5"/>
        <v>27.456347136167029</v>
      </c>
      <c r="BA46" s="20">
        <f t="shared" si="12"/>
        <v>27.456347136167029</v>
      </c>
      <c r="BB46" s="25">
        <f t="shared" si="13"/>
        <v>33067.710299199483</v>
      </c>
      <c r="BD46" s="49">
        <f t="shared" si="6"/>
        <v>-0.23991237982650132</v>
      </c>
      <c r="BE46" s="20">
        <f t="shared" si="7"/>
        <v>-0.25584506233999732</v>
      </c>
      <c r="BF46" s="20">
        <f t="shared" si="8"/>
        <v>-0.24787872108324932</v>
      </c>
      <c r="BH46" s="25">
        <f t="shared" si="9"/>
        <v>25880.031260097421</v>
      </c>
    </row>
    <row r="47" spans="1:60">
      <c r="A47" s="5" t="s">
        <v>43</v>
      </c>
      <c r="B47" s="18">
        <v>17452.2</v>
      </c>
      <c r="C47" s="18">
        <v>18644.400000000001</v>
      </c>
      <c r="D47" s="18">
        <v>18481.7</v>
      </c>
      <c r="E47" s="18">
        <v>18166.099999999999</v>
      </c>
      <c r="F47" s="18">
        <v>19001.2</v>
      </c>
      <c r="G47" s="18">
        <v>21359.4</v>
      </c>
      <c r="H47" s="18">
        <v>18630</v>
      </c>
      <c r="I47" s="18">
        <v>17105.099999999999</v>
      </c>
      <c r="J47" s="18">
        <v>18838.900000000001</v>
      </c>
      <c r="K47" s="18">
        <v>18415</v>
      </c>
      <c r="L47" s="18">
        <v>18302.900000000001</v>
      </c>
      <c r="M47" s="18">
        <v>24155.3</v>
      </c>
      <c r="N47" s="18">
        <v>17782.599999999999</v>
      </c>
      <c r="O47" s="18">
        <v>18980.7</v>
      </c>
      <c r="P47" s="18">
        <v>19303.400000000001</v>
      </c>
      <c r="Q47" s="18">
        <v>18654.099999999999</v>
      </c>
      <c r="R47" s="18">
        <v>19982.099999999999</v>
      </c>
      <c r="S47" s="18">
        <v>22102.5</v>
      </c>
      <c r="T47" s="18">
        <v>19365.5</v>
      </c>
      <c r="U47" s="18">
        <v>18455.099999999999</v>
      </c>
      <c r="V47" s="18">
        <v>20156.400000000001</v>
      </c>
      <c r="W47" s="18">
        <v>19268.900000000001</v>
      </c>
      <c r="X47" s="18">
        <v>19840.3</v>
      </c>
      <c r="Y47" s="75">
        <v>25516.9</v>
      </c>
      <c r="Z47" s="19">
        <v>18780.563439045127</v>
      </c>
      <c r="AA47" s="19">
        <v>19689.359058046753</v>
      </c>
      <c r="AB47" s="19">
        <v>20531.467826055636</v>
      </c>
      <c r="AC47" s="19">
        <v>20252.507726709271</v>
      </c>
      <c r="AD47" s="19">
        <v>22382.716464128243</v>
      </c>
      <c r="AE47" s="19">
        <v>25472.636333948194</v>
      </c>
      <c r="AF47" s="19">
        <v>22053.256750310287</v>
      </c>
      <c r="AG47" s="19">
        <v>20508.60560466435</v>
      </c>
      <c r="AH47" s="19">
        <v>23004.755278561999</v>
      </c>
      <c r="AI47" s="19">
        <v>20307.534176303652</v>
      </c>
      <c r="AJ47" s="19">
        <v>21521.861419331071</v>
      </c>
      <c r="AK47" s="77">
        <v>27056.248975541748</v>
      </c>
      <c r="AL47" s="19">
        <v>21699.336577958478</v>
      </c>
      <c r="AM47" s="19">
        <v>23165.622456702069</v>
      </c>
      <c r="AN47" s="19">
        <v>23900.031602171937</v>
      </c>
      <c r="AO47" s="19">
        <v>23383.27485405653</v>
      </c>
      <c r="AP47" s="19">
        <v>25288.545036564527</v>
      </c>
      <c r="AQ47" s="19">
        <v>28157.804976690895</v>
      </c>
      <c r="AR47" s="19">
        <v>24023.469336763992</v>
      </c>
      <c r="AS47" s="19">
        <v>22886.390867619986</v>
      </c>
      <c r="AT47" s="19">
        <v>24313.976043542414</v>
      </c>
      <c r="AU47" s="20">
        <f t="shared" si="4"/>
        <v>28.220331335693682</v>
      </c>
      <c r="AV47" s="20">
        <f t="shared" si="10"/>
        <v>26.594530769383418</v>
      </c>
      <c r="AW47" s="20">
        <f t="shared" si="11"/>
        <v>17.611548777288291</v>
      </c>
      <c r="AX47" s="20">
        <f t="shared" si="5"/>
        <v>24.142136960788463</v>
      </c>
      <c r="BA47" s="20">
        <f t="shared" si="12"/>
        <v>24.142136960788463</v>
      </c>
      <c r="BB47" s="25">
        <f t="shared" si="13"/>
        <v>30183.889440587722</v>
      </c>
      <c r="BD47" s="49">
        <f t="shared" si="6"/>
        <v>-1.5682363914191133</v>
      </c>
      <c r="BE47" s="20">
        <f t="shared" si="7"/>
        <v>-6.4460318802557666</v>
      </c>
      <c r="BF47" s="20">
        <f t="shared" si="8"/>
        <v>-4.0071341358374397</v>
      </c>
      <c r="BH47" s="25">
        <f t="shared" si="9"/>
        <v>23339.682409722289</v>
      </c>
    </row>
    <row r="48" spans="1:60">
      <c r="A48" s="5" t="s">
        <v>44</v>
      </c>
      <c r="B48" s="18">
        <v>22055.4</v>
      </c>
      <c r="C48" s="18">
        <v>21892.6</v>
      </c>
      <c r="D48" s="18">
        <v>21812.6</v>
      </c>
      <c r="E48" s="18">
        <v>21597.1</v>
      </c>
      <c r="F48" s="18">
        <v>22723.8</v>
      </c>
      <c r="G48" s="18">
        <v>22962.5</v>
      </c>
      <c r="H48" s="18">
        <v>22218.3</v>
      </c>
      <c r="I48" s="18">
        <v>19916.2</v>
      </c>
      <c r="J48" s="18">
        <v>20397.7</v>
      </c>
      <c r="K48" s="18">
        <v>20579.2</v>
      </c>
      <c r="L48" s="18">
        <v>20394.5</v>
      </c>
      <c r="M48" s="18">
        <v>24860.6</v>
      </c>
      <c r="N48" s="18">
        <v>20117.5</v>
      </c>
      <c r="O48" s="18">
        <v>21430.6</v>
      </c>
      <c r="P48" s="18">
        <v>20734</v>
      </c>
      <c r="Q48" s="18">
        <v>20524.7</v>
      </c>
      <c r="R48" s="18">
        <v>21796.5</v>
      </c>
      <c r="S48" s="18">
        <v>23497.5</v>
      </c>
      <c r="T48" s="18">
        <v>20993.3</v>
      </c>
      <c r="U48" s="18">
        <v>20767</v>
      </c>
      <c r="V48" s="18">
        <v>20963.3</v>
      </c>
      <c r="W48" s="18">
        <v>20625.900000000001</v>
      </c>
      <c r="X48" s="18">
        <v>21356.3</v>
      </c>
      <c r="Y48" s="75">
        <v>25480.400000000001</v>
      </c>
      <c r="Z48" s="19">
        <v>20669.349949477939</v>
      </c>
      <c r="AA48" s="19">
        <v>21078.197947673507</v>
      </c>
      <c r="AB48" s="19">
        <v>21312.198155863131</v>
      </c>
      <c r="AC48" s="19">
        <v>21345.716420551744</v>
      </c>
      <c r="AD48" s="19">
        <v>22759.53240639151</v>
      </c>
      <c r="AE48" s="19">
        <v>25115.431777198959</v>
      </c>
      <c r="AF48" s="19">
        <v>22586.48243886427</v>
      </c>
      <c r="AG48" s="19">
        <v>20391.156999696326</v>
      </c>
      <c r="AH48" s="19">
        <v>21420.57305465607</v>
      </c>
      <c r="AI48" s="19">
        <v>20667.12969223933</v>
      </c>
      <c r="AJ48" s="19">
        <v>21914.393575531689</v>
      </c>
      <c r="AK48" s="77">
        <v>25765.301857585138</v>
      </c>
      <c r="AL48" s="19">
        <v>23361.883355938771</v>
      </c>
      <c r="AM48" s="19">
        <v>25096.121701755084</v>
      </c>
      <c r="AN48" s="19">
        <v>25998.827202497698</v>
      </c>
      <c r="AO48" s="19">
        <v>25003.764413074336</v>
      </c>
      <c r="AP48" s="19">
        <v>28625.100342633381</v>
      </c>
      <c r="AQ48" s="19">
        <v>28766.34668129457</v>
      </c>
      <c r="AR48" s="19">
        <v>23744.145315642971</v>
      </c>
      <c r="AS48" s="19">
        <v>23499.133525883139</v>
      </c>
      <c r="AT48" s="19">
        <v>24287.898917821451</v>
      </c>
      <c r="AU48" s="20">
        <f t="shared" si="4"/>
        <v>21.879427582521547</v>
      </c>
      <c r="AV48" s="20">
        <f t="shared" si="10"/>
        <v>21.547657095972497</v>
      </c>
      <c r="AW48" s="20">
        <f t="shared" si="11"/>
        <v>20.282971850674549</v>
      </c>
      <c r="AX48" s="20">
        <f t="shared" si="5"/>
        <v>21.236685509722864</v>
      </c>
      <c r="BA48" s="20">
        <f t="shared" si="12"/>
        <v>21.236685509722864</v>
      </c>
      <c r="BB48" s="25">
        <f t="shared" si="13"/>
        <v>29445.843627918573</v>
      </c>
      <c r="BD48" s="49">
        <f t="shared" si="6"/>
        <v>1.8747048413179221</v>
      </c>
      <c r="BE48" s="20">
        <f t="shared" si="7"/>
        <v>2.3053562554820628</v>
      </c>
      <c r="BF48" s="20">
        <f t="shared" si="8"/>
        <v>2.0900305483999926</v>
      </c>
      <c r="BH48" s="25">
        <f t="shared" si="9"/>
        <v>24795.523424768431</v>
      </c>
    </row>
    <row r="49" spans="1:60">
      <c r="A49" s="5" t="s">
        <v>45</v>
      </c>
      <c r="B49" s="18">
        <v>19397.099999999999</v>
      </c>
      <c r="C49" s="18">
        <v>19455.5</v>
      </c>
      <c r="D49" s="18">
        <v>19698.900000000001</v>
      </c>
      <c r="E49" s="18">
        <v>19719.5</v>
      </c>
      <c r="F49" s="18">
        <v>21358.400000000001</v>
      </c>
      <c r="G49" s="18">
        <v>21489.8</v>
      </c>
      <c r="H49" s="18">
        <v>21178.9</v>
      </c>
      <c r="I49" s="18">
        <v>19785.900000000001</v>
      </c>
      <c r="J49" s="18">
        <v>19996.400000000001</v>
      </c>
      <c r="K49" s="18">
        <v>19882.7</v>
      </c>
      <c r="L49" s="18">
        <v>20155.900000000001</v>
      </c>
      <c r="M49" s="18">
        <v>24173.3</v>
      </c>
      <c r="N49" s="18">
        <v>19724.7</v>
      </c>
      <c r="O49" s="18">
        <v>20496.8</v>
      </c>
      <c r="P49" s="18">
        <v>20593.8</v>
      </c>
      <c r="Q49" s="18">
        <v>20361.7</v>
      </c>
      <c r="R49" s="18">
        <v>21280.9</v>
      </c>
      <c r="S49" s="18">
        <v>22567.5</v>
      </c>
      <c r="T49" s="18">
        <v>21381.1</v>
      </c>
      <c r="U49" s="18">
        <v>20798.8</v>
      </c>
      <c r="V49" s="18">
        <v>21233.4</v>
      </c>
      <c r="W49" s="18">
        <v>20914.3</v>
      </c>
      <c r="X49" s="18">
        <v>21359.3</v>
      </c>
      <c r="Y49" s="75">
        <v>27119.7</v>
      </c>
      <c r="Z49" s="19">
        <v>19820.331160979109</v>
      </c>
      <c r="AA49" s="19">
        <v>20142.248813636106</v>
      </c>
      <c r="AB49" s="19">
        <v>20690.585846079342</v>
      </c>
      <c r="AC49" s="19">
        <v>21187.927955900552</v>
      </c>
      <c r="AD49" s="19">
        <v>21219.350840175441</v>
      </c>
      <c r="AE49" s="19">
        <v>22361.826869844477</v>
      </c>
      <c r="AF49" s="19">
        <v>22137.767662245205</v>
      </c>
      <c r="AG49" s="19">
        <v>20980.180668125238</v>
      </c>
      <c r="AH49" s="19">
        <v>22515.342153146325</v>
      </c>
      <c r="AI49" s="19">
        <v>22328.202438697932</v>
      </c>
      <c r="AJ49" s="19">
        <v>23352.425082117279</v>
      </c>
      <c r="AK49" s="77">
        <v>29498.842165126709</v>
      </c>
      <c r="AL49" s="19">
        <v>23826.374861420551</v>
      </c>
      <c r="AM49" s="19">
        <v>25161.412476452431</v>
      </c>
      <c r="AN49" s="19">
        <v>25142.693164837783</v>
      </c>
      <c r="AO49" s="19">
        <v>25679.492440286987</v>
      </c>
      <c r="AP49" s="19">
        <v>25441.063668690294</v>
      </c>
      <c r="AQ49" s="19">
        <v>28312.839111889905</v>
      </c>
      <c r="AR49" s="19">
        <v>23489.518651156712</v>
      </c>
      <c r="AS49" s="19">
        <v>22873.249397358188</v>
      </c>
      <c r="AT49" s="19">
        <v>23948.327664530156</v>
      </c>
      <c r="AU49" s="20">
        <f t="shared" si="4"/>
        <v>20.888259886779608</v>
      </c>
      <c r="AV49" s="20">
        <f t="shared" si="10"/>
        <v>27.721890983073834</v>
      </c>
      <c r="AW49" s="20">
        <f t="shared" si="11"/>
        <v>31.016628414880653</v>
      </c>
      <c r="AX49" s="20">
        <f t="shared" si="5"/>
        <v>26.542259761578034</v>
      </c>
      <c r="BA49" s="20">
        <f t="shared" si="12"/>
        <v>26.542259761578034</v>
      </c>
      <c r="BB49" s="25">
        <f t="shared" si="13"/>
        <v>30304.755001803605</v>
      </c>
      <c r="BD49" s="49">
        <f t="shared" si="6"/>
        <v>0.59293377414826554</v>
      </c>
      <c r="BE49" s="20">
        <f t="shared" si="7"/>
        <v>3.7178334811757656</v>
      </c>
      <c r="BF49" s="20">
        <f t="shared" si="8"/>
        <v>2.1553836276620157</v>
      </c>
      <c r="BH49" s="25">
        <f t="shared" si="9"/>
        <v>24464.505998110293</v>
      </c>
    </row>
    <row r="50" spans="1:60">
      <c r="A50" s="5" t="s">
        <v>46</v>
      </c>
      <c r="B50" s="18">
        <v>19063.599999999999</v>
      </c>
      <c r="C50" s="18">
        <v>19510.3</v>
      </c>
      <c r="D50" s="18">
        <v>19978.599999999999</v>
      </c>
      <c r="E50" s="18">
        <v>19527.7</v>
      </c>
      <c r="F50" s="18">
        <v>20185.900000000001</v>
      </c>
      <c r="G50" s="18">
        <v>22772</v>
      </c>
      <c r="H50" s="18">
        <v>20779.3</v>
      </c>
      <c r="I50" s="18">
        <v>19782</v>
      </c>
      <c r="J50" s="18">
        <v>20117</v>
      </c>
      <c r="K50" s="18">
        <v>19622.3</v>
      </c>
      <c r="L50" s="18">
        <v>19931.900000000001</v>
      </c>
      <c r="M50" s="18">
        <v>25014.9</v>
      </c>
      <c r="N50" s="18">
        <v>19639.7</v>
      </c>
      <c r="O50" s="18">
        <v>20323.400000000001</v>
      </c>
      <c r="P50" s="18">
        <v>20598.2</v>
      </c>
      <c r="Q50" s="18">
        <v>20140.099999999999</v>
      </c>
      <c r="R50" s="18">
        <v>21170.5</v>
      </c>
      <c r="S50" s="18">
        <v>23107.5</v>
      </c>
      <c r="T50" s="18">
        <v>21515.9</v>
      </c>
      <c r="U50" s="18">
        <v>20656.900000000001</v>
      </c>
      <c r="V50" s="18">
        <v>21664.1</v>
      </c>
      <c r="W50" s="18">
        <v>20585.400000000001</v>
      </c>
      <c r="X50" s="18">
        <v>21540.3</v>
      </c>
      <c r="Y50" s="75">
        <v>26425.9</v>
      </c>
      <c r="Z50" s="19">
        <v>21143.327815832217</v>
      </c>
      <c r="AA50" s="19">
        <v>21488.470723284761</v>
      </c>
      <c r="AB50" s="19">
        <v>22240.421084608966</v>
      </c>
      <c r="AC50" s="19">
        <v>22187.203679186216</v>
      </c>
      <c r="AD50" s="19">
        <v>22762.589789250276</v>
      </c>
      <c r="AE50" s="19">
        <v>24771.081798527699</v>
      </c>
      <c r="AF50" s="19">
        <v>23212.842427734908</v>
      </c>
      <c r="AG50" s="19">
        <v>21480.188461485068</v>
      </c>
      <c r="AH50" s="19">
        <v>22314.476077754476</v>
      </c>
      <c r="AI50" s="19">
        <v>22506.681731195564</v>
      </c>
      <c r="AJ50" s="19">
        <v>22731.735089039659</v>
      </c>
      <c r="AK50" s="77">
        <v>30020.765854888152</v>
      </c>
      <c r="AL50" s="19">
        <v>23653.356241109901</v>
      </c>
      <c r="AM50" s="19">
        <v>23448.587768422527</v>
      </c>
      <c r="AN50" s="19">
        <v>24214.564860821916</v>
      </c>
      <c r="AO50" s="19">
        <v>24855.847887690339</v>
      </c>
      <c r="AP50" s="19">
        <v>24742.04592054804</v>
      </c>
      <c r="AQ50" s="19">
        <v>27024.673175092208</v>
      </c>
      <c r="AR50" s="19">
        <v>25464.457169158915</v>
      </c>
      <c r="AS50" s="19">
        <v>23947.204417536715</v>
      </c>
      <c r="AT50" s="19">
        <v>24454.583295281573</v>
      </c>
      <c r="AU50" s="20">
        <f t="shared" si="4"/>
        <v>24.347069642590853</v>
      </c>
      <c r="AV50" s="20">
        <f t="shared" si="10"/>
        <v>21.980142263006556</v>
      </c>
      <c r="AW50" s="20">
        <f t="shared" si="11"/>
        <v>34.534934857001424</v>
      </c>
      <c r="AX50" s="20">
        <f t="shared" si="5"/>
        <v>26.954048920866274</v>
      </c>
      <c r="BA50" s="20">
        <f t="shared" si="12"/>
        <v>26.954048920866274</v>
      </c>
      <c r="BB50" s="25">
        <f t="shared" si="13"/>
        <v>31046.083640085759</v>
      </c>
      <c r="BD50" s="49">
        <f t="shared" si="6"/>
        <v>-0.57145231050447187</v>
      </c>
      <c r="BE50" s="20">
        <f t="shared" si="7"/>
        <v>1.8699027923902403</v>
      </c>
      <c r="BF50" s="20">
        <f t="shared" si="8"/>
        <v>0.64922524094288425</v>
      </c>
      <c r="BH50" s="25">
        <f t="shared" si="9"/>
        <v>24613.348622601941</v>
      </c>
    </row>
    <row r="51" spans="1:60">
      <c r="A51" s="5" t="s">
        <v>47</v>
      </c>
      <c r="B51" s="18">
        <v>19600.900000000001</v>
      </c>
      <c r="C51" s="18">
        <v>20066.099999999999</v>
      </c>
      <c r="D51" s="18">
        <v>20241.2</v>
      </c>
      <c r="E51" s="18">
        <v>20283.2</v>
      </c>
      <c r="F51" s="18">
        <v>21456</v>
      </c>
      <c r="G51" s="18">
        <v>23906.3</v>
      </c>
      <c r="H51" s="18">
        <v>20442.900000000001</v>
      </c>
      <c r="I51" s="18">
        <v>19147.7</v>
      </c>
      <c r="J51" s="18">
        <v>19988.099999999999</v>
      </c>
      <c r="K51" s="18">
        <v>19918</v>
      </c>
      <c r="L51" s="18">
        <v>20269.400000000001</v>
      </c>
      <c r="M51" s="18">
        <v>27118.1</v>
      </c>
      <c r="N51" s="18">
        <v>20169.8</v>
      </c>
      <c r="O51" s="18">
        <v>21388.400000000001</v>
      </c>
      <c r="P51" s="18">
        <v>21271.200000000001</v>
      </c>
      <c r="Q51" s="18">
        <v>20707.099999999999</v>
      </c>
      <c r="R51" s="18">
        <v>22871.3</v>
      </c>
      <c r="S51" s="18">
        <v>24599.5</v>
      </c>
      <c r="T51" s="18">
        <v>20829.099999999999</v>
      </c>
      <c r="U51" s="18">
        <v>20438.599999999999</v>
      </c>
      <c r="V51" s="18">
        <v>21167.8</v>
      </c>
      <c r="W51" s="18">
        <v>20965</v>
      </c>
      <c r="X51" s="18">
        <v>21683</v>
      </c>
      <c r="Y51" s="75">
        <v>28911</v>
      </c>
      <c r="Z51" s="19">
        <v>21178.86928375794</v>
      </c>
      <c r="AA51" s="19">
        <v>22066.242677323728</v>
      </c>
      <c r="AB51" s="19">
        <v>22412.804839686498</v>
      </c>
      <c r="AC51" s="19">
        <v>22601.603231937301</v>
      </c>
      <c r="AD51" s="19">
        <v>23598.111393491828</v>
      </c>
      <c r="AE51" s="19">
        <v>26695.277380099331</v>
      </c>
      <c r="AF51" s="19">
        <v>22589.632875535415</v>
      </c>
      <c r="AG51" s="19">
        <v>21189.073615370467</v>
      </c>
      <c r="AH51" s="19">
        <v>23133.6800374249</v>
      </c>
      <c r="AI51" s="19">
        <v>22611.027418569229</v>
      </c>
      <c r="AJ51" s="19">
        <v>24129.459299658451</v>
      </c>
      <c r="AK51" s="77">
        <v>36406.811284401396</v>
      </c>
      <c r="AL51" s="19">
        <v>24233.868078241514</v>
      </c>
      <c r="AM51" s="19">
        <v>25884.898746919676</v>
      </c>
      <c r="AN51" s="19">
        <v>26360.544831378178</v>
      </c>
      <c r="AO51" s="19">
        <v>25744.143475076555</v>
      </c>
      <c r="AP51" s="19">
        <v>27020.141843803671</v>
      </c>
      <c r="AQ51" s="19">
        <v>30083.642384573173</v>
      </c>
      <c r="AR51" s="19">
        <v>26784.293242598756</v>
      </c>
      <c r="AS51" s="19">
        <v>24349.316387759249</v>
      </c>
      <c r="AT51" s="19">
        <v>25351.36561217187</v>
      </c>
      <c r="AU51" s="20">
        <f t="shared" si="4"/>
        <v>35.671224378505215</v>
      </c>
      <c r="AV51" s="20">
        <f t="shared" si="10"/>
        <v>36.580088625175975</v>
      </c>
      <c r="AW51" s="20">
        <f t="shared" si="11"/>
        <v>57.375788138781495</v>
      </c>
      <c r="AX51" s="20">
        <f t="shared" si="5"/>
        <v>43.209033714154231</v>
      </c>
      <c r="BA51" s="20">
        <f t="shared" si="12"/>
        <v>43.209033714154231</v>
      </c>
      <c r="BB51" s="25">
        <f t="shared" si="13"/>
        <v>36305.445726533719</v>
      </c>
      <c r="BD51" s="49">
        <f t="shared" si="6"/>
        <v>2.4338854297565207</v>
      </c>
      <c r="BE51" s="20">
        <f t="shared" si="7"/>
        <v>4.3044567946933316</v>
      </c>
      <c r="BF51" s="20">
        <f t="shared" si="8"/>
        <v>3.3691711122249259</v>
      </c>
      <c r="BH51" s="25">
        <f t="shared" si="9"/>
        <v>26205.49649893169</v>
      </c>
    </row>
    <row r="52" spans="1:60">
      <c r="A52" s="5" t="s">
        <v>48</v>
      </c>
      <c r="B52" s="18">
        <v>21393.5</v>
      </c>
      <c r="C52" s="18">
        <v>22223.1</v>
      </c>
      <c r="D52" s="18">
        <v>22235.7</v>
      </c>
      <c r="E52" s="18">
        <v>21703.8</v>
      </c>
      <c r="F52" s="18">
        <v>23002.7</v>
      </c>
      <c r="G52" s="18">
        <v>21712.6</v>
      </c>
      <c r="H52" s="18">
        <v>21594.5</v>
      </c>
      <c r="I52" s="18">
        <v>20717.2</v>
      </c>
      <c r="J52" s="18">
        <v>21623.3</v>
      </c>
      <c r="K52" s="18">
        <v>21368.2</v>
      </c>
      <c r="L52" s="18">
        <v>21544.799999999999</v>
      </c>
      <c r="M52" s="18">
        <v>26088.7</v>
      </c>
      <c r="N52" s="18">
        <v>21195.7</v>
      </c>
      <c r="O52" s="18">
        <v>21913.599999999999</v>
      </c>
      <c r="P52" s="18">
        <v>22364.2</v>
      </c>
      <c r="Q52" s="18">
        <v>21896.9</v>
      </c>
      <c r="R52" s="18">
        <v>22301.200000000001</v>
      </c>
      <c r="S52" s="18">
        <v>22999.1</v>
      </c>
      <c r="T52" s="18">
        <v>21816</v>
      </c>
      <c r="U52" s="18">
        <v>21189.200000000001</v>
      </c>
      <c r="V52" s="18">
        <v>22326.1</v>
      </c>
      <c r="W52" s="18">
        <v>22376.2</v>
      </c>
      <c r="X52" s="18">
        <v>22646.2</v>
      </c>
      <c r="Y52" s="75">
        <v>27571.8</v>
      </c>
      <c r="Z52" s="19">
        <v>21927.721662287782</v>
      </c>
      <c r="AA52" s="19">
        <v>22825.247269654807</v>
      </c>
      <c r="AB52" s="19">
        <v>23281.242570716375</v>
      </c>
      <c r="AC52" s="19">
        <v>22768.14562780696</v>
      </c>
      <c r="AD52" s="19">
        <v>22873.65337707445</v>
      </c>
      <c r="AE52" s="19">
        <v>23661.492505617411</v>
      </c>
      <c r="AF52" s="19">
        <v>21584.460095978844</v>
      </c>
      <c r="AG52" s="19">
        <v>21124.840577996816</v>
      </c>
      <c r="AH52" s="19">
        <v>24168.238610299853</v>
      </c>
      <c r="AI52" s="19">
        <v>21728.621542979887</v>
      </c>
      <c r="AJ52" s="19">
        <v>22463.906350727619</v>
      </c>
      <c r="AK52" s="77">
        <v>29138.103556563052</v>
      </c>
      <c r="AL52" s="19">
        <v>23806.68151696425</v>
      </c>
      <c r="AM52" s="19">
        <v>24339.625708413692</v>
      </c>
      <c r="AN52" s="19">
        <v>24999.299914378462</v>
      </c>
      <c r="AO52" s="19">
        <v>24564.838156817117</v>
      </c>
      <c r="AP52" s="19">
        <v>26590.319716478385</v>
      </c>
      <c r="AQ52" s="19">
        <v>26115.810597689699</v>
      </c>
      <c r="AR52" s="19">
        <v>25389.351742554882</v>
      </c>
      <c r="AS52" s="19">
        <v>25147.888073341255</v>
      </c>
      <c r="AT52" s="19">
        <v>25621.855087308089</v>
      </c>
      <c r="AU52" s="20">
        <f t="shared" si="4"/>
        <v>20.650871976062867</v>
      </c>
      <c r="AV52" s="20">
        <f t="shared" si="10"/>
        <v>23.495818795042577</v>
      </c>
      <c r="AW52" s="20">
        <f t="shared" si="11"/>
        <v>20.563620818213767</v>
      </c>
      <c r="AX52" s="20">
        <f t="shared" si="5"/>
        <v>21.5701038631064</v>
      </c>
      <c r="BA52" s="20">
        <f t="shared" si="12"/>
        <v>21.5701038631064</v>
      </c>
      <c r="BB52" s="25">
        <f t="shared" si="13"/>
        <v>31148.515841295055</v>
      </c>
      <c r="BD52" s="49">
        <f t="shared" si="6"/>
        <v>1.4337479452300321</v>
      </c>
      <c r="BE52" s="20">
        <f t="shared" si="7"/>
        <v>-7.0519506491709922</v>
      </c>
      <c r="BF52" s="20">
        <f t="shared" si="8"/>
        <v>-2.8091013519704799</v>
      </c>
      <c r="BH52" s="25">
        <f t="shared" si="9"/>
        <v>24902.1112096506</v>
      </c>
    </row>
    <row r="53" spans="1:60">
      <c r="A53" s="5" t="s">
        <v>49</v>
      </c>
      <c r="B53" s="18">
        <v>21380</v>
      </c>
      <c r="C53" s="18">
        <v>20656.2</v>
      </c>
      <c r="D53" s="18">
        <v>22505.5</v>
      </c>
      <c r="E53" s="18">
        <v>22602.5</v>
      </c>
      <c r="F53" s="18">
        <v>22965</v>
      </c>
      <c r="G53" s="18">
        <v>24206.799999999999</v>
      </c>
      <c r="H53" s="18">
        <v>24890</v>
      </c>
      <c r="I53" s="18">
        <v>23775.7</v>
      </c>
      <c r="J53" s="18">
        <v>23305.9</v>
      </c>
      <c r="K53" s="18">
        <v>23581.200000000001</v>
      </c>
      <c r="L53" s="18">
        <v>24011.1</v>
      </c>
      <c r="M53" s="18">
        <v>30240.400000000001</v>
      </c>
      <c r="N53" s="18">
        <v>22186.799999999999</v>
      </c>
      <c r="O53" s="18">
        <v>22836</v>
      </c>
      <c r="P53" s="18">
        <v>23508.799999999999</v>
      </c>
      <c r="Q53" s="18">
        <v>24080.9</v>
      </c>
      <c r="R53" s="18">
        <v>24860.7</v>
      </c>
      <c r="S53" s="18">
        <v>26802.5</v>
      </c>
      <c r="T53" s="18">
        <v>25727</v>
      </c>
      <c r="U53" s="18">
        <v>25688.3</v>
      </c>
      <c r="V53" s="18">
        <v>25684.9</v>
      </c>
      <c r="W53" s="18">
        <v>24961.599999999999</v>
      </c>
      <c r="X53" s="18">
        <v>25504.5</v>
      </c>
      <c r="Y53" s="75">
        <v>32760.7</v>
      </c>
      <c r="Z53" s="19">
        <v>23665.452394846776</v>
      </c>
      <c r="AA53" s="19">
        <v>23839.397871335037</v>
      </c>
      <c r="AB53" s="19">
        <v>25448.513124494148</v>
      </c>
      <c r="AC53" s="19">
        <v>25749.77206541039</v>
      </c>
      <c r="AD53" s="19">
        <v>25991.726611387574</v>
      </c>
      <c r="AE53" s="19">
        <v>27812.748364937754</v>
      </c>
      <c r="AF53" s="19">
        <v>27671.681860461103</v>
      </c>
      <c r="AG53" s="19">
        <v>26773.36411412157</v>
      </c>
      <c r="AH53" s="19">
        <v>26786.972763775229</v>
      </c>
      <c r="AI53" s="19">
        <v>26975.441462553259</v>
      </c>
      <c r="AJ53" s="19">
        <v>27586.010586368942</v>
      </c>
      <c r="AK53" s="77">
        <v>34548.824532985105</v>
      </c>
      <c r="AL53" s="19">
        <v>26342.983325402573</v>
      </c>
      <c r="AM53" s="19">
        <v>27110.325094205498</v>
      </c>
      <c r="AN53" s="19">
        <v>27122.759798568753</v>
      </c>
      <c r="AO53" s="19">
        <v>27696.636328590077</v>
      </c>
      <c r="AP53" s="19">
        <v>29077.245181777758</v>
      </c>
      <c r="AQ53" s="19">
        <v>30452.911481991076</v>
      </c>
      <c r="AR53" s="19">
        <v>29131.671052818372</v>
      </c>
      <c r="AS53" s="19">
        <v>29001.312353504869</v>
      </c>
      <c r="AT53" s="19">
        <v>27768.6009731554</v>
      </c>
      <c r="AU53" s="20">
        <f t="shared" si="4"/>
        <v>29.754268232507648</v>
      </c>
      <c r="AV53" s="20">
        <f t="shared" si="10"/>
        <v>27.548481792804331</v>
      </c>
      <c r="AW53" s="20">
        <f t="shared" si="11"/>
        <v>28.9762185434647</v>
      </c>
      <c r="AX53" s="20">
        <f t="shared" si="5"/>
        <v>28.759656189592224</v>
      </c>
      <c r="BA53" s="20">
        <f t="shared" si="12"/>
        <v>28.759656189592224</v>
      </c>
      <c r="BB53" s="25">
        <f t="shared" si="13"/>
        <v>35754.755141694652</v>
      </c>
      <c r="BD53" s="49">
        <f t="shared" si="6"/>
        <v>-0.70235819489272466</v>
      </c>
      <c r="BE53" s="20">
        <f t="shared" si="7"/>
        <v>2.9829343899370144</v>
      </c>
      <c r="BF53" s="20">
        <f t="shared" si="8"/>
        <v>1.140288097522145</v>
      </c>
      <c r="BH53" s="25">
        <f t="shared" si="9"/>
        <v>28085.243024900708</v>
      </c>
    </row>
    <row r="54" spans="1:60">
      <c r="A54" s="2" t="s">
        <v>50</v>
      </c>
      <c r="B54" s="15">
        <v>23636.2</v>
      </c>
      <c r="C54" s="16">
        <v>23701.200000000001</v>
      </c>
      <c r="D54" s="15">
        <v>24611.599999999999</v>
      </c>
      <c r="E54" s="15">
        <v>25773.4</v>
      </c>
      <c r="F54" s="16">
        <v>26200.3</v>
      </c>
      <c r="G54" s="16">
        <v>26698.799999999999</v>
      </c>
      <c r="H54" s="16">
        <v>25731.5</v>
      </c>
      <c r="I54" s="16">
        <v>24799.200000000001</v>
      </c>
      <c r="J54" s="15">
        <v>25259.200000000001</v>
      </c>
      <c r="K54" s="16">
        <v>25487.599999999999</v>
      </c>
      <c r="L54" s="15">
        <v>25321.5</v>
      </c>
      <c r="M54" s="15">
        <v>32114.400000000001</v>
      </c>
      <c r="N54" s="15">
        <v>24634.9</v>
      </c>
      <c r="O54" s="15">
        <v>24975.599999999999</v>
      </c>
      <c r="P54" s="15">
        <v>26028</v>
      </c>
      <c r="Q54" s="15">
        <v>26754.400000000001</v>
      </c>
      <c r="R54" s="15">
        <v>28062.799999999999</v>
      </c>
      <c r="S54" s="15">
        <v>28352.1</v>
      </c>
      <c r="T54" s="16">
        <v>26615.9</v>
      </c>
      <c r="U54" s="15">
        <v>26825.1</v>
      </c>
      <c r="V54" s="16">
        <v>26949.9</v>
      </c>
      <c r="W54" s="16">
        <v>26691.1</v>
      </c>
      <c r="X54" s="16">
        <v>27230.799999999999</v>
      </c>
      <c r="Y54" s="74">
        <v>34355.4</v>
      </c>
      <c r="Z54" s="17">
        <v>26190.526164316529</v>
      </c>
      <c r="AA54" s="17">
        <v>26580.978345570144</v>
      </c>
      <c r="AB54" s="17">
        <v>28091.832060708395</v>
      </c>
      <c r="AC54" s="17">
        <v>28581.066209663608</v>
      </c>
      <c r="AD54" s="17">
        <v>30135.323984179853</v>
      </c>
      <c r="AE54" s="17">
        <v>30320.77344900748</v>
      </c>
      <c r="AF54" s="17">
        <v>28292.47245539186</v>
      </c>
      <c r="AG54" s="17">
        <v>28397.42115272204</v>
      </c>
      <c r="AH54" s="17">
        <v>28590.551744025546</v>
      </c>
      <c r="AI54" s="17">
        <v>28763.821046965222</v>
      </c>
      <c r="AJ54" s="17">
        <v>29169.114432071812</v>
      </c>
      <c r="AK54" s="76">
        <v>37162.537603498931</v>
      </c>
      <c r="AL54" s="17">
        <v>28758.182695044641</v>
      </c>
      <c r="AM54" s="17">
        <v>29343.329018339231</v>
      </c>
      <c r="AN54" s="17">
        <v>30533.765830218428</v>
      </c>
      <c r="AO54" s="17">
        <v>31125.821574168545</v>
      </c>
      <c r="AP54" s="17">
        <v>32773.482147499293</v>
      </c>
      <c r="AQ54" s="17">
        <v>32757.667714364237</v>
      </c>
      <c r="AR54" s="17">
        <v>31149.335894621767</v>
      </c>
      <c r="AS54" s="17">
        <v>31209.31126886568</v>
      </c>
      <c r="AT54" s="17">
        <v>30951.049180571325</v>
      </c>
      <c r="AU54" s="20">
        <f t="shared" si="4"/>
        <v>27.13941850889973</v>
      </c>
      <c r="AV54" s="20">
        <f t="shared" si="10"/>
        <v>27.478766154976451</v>
      </c>
      <c r="AW54" s="20">
        <f t="shared" si="11"/>
        <v>29.981883302635591</v>
      </c>
      <c r="AX54" s="20">
        <f t="shared" si="5"/>
        <v>28.200022655503926</v>
      </c>
      <c r="BA54" s="20">
        <f t="shared" si="12"/>
        <v>28.200022655503926</v>
      </c>
      <c r="BB54" s="25">
        <f t="shared" si="13"/>
        <v>39679.252061608597</v>
      </c>
      <c r="BD54" s="49">
        <f t="shared" si="6"/>
        <v>1.0423044241351462</v>
      </c>
      <c r="BE54" s="20">
        <f t="shared" si="7"/>
        <v>2.0236149803130887</v>
      </c>
      <c r="BF54" s="20">
        <f t="shared" si="8"/>
        <v>1.5329597022241175</v>
      </c>
      <c r="BH54" s="25">
        <f t="shared" si="9"/>
        <v>31425.516291925051</v>
      </c>
    </row>
    <row r="55" spans="1:60">
      <c r="A55" s="3" t="s">
        <v>51</v>
      </c>
      <c r="B55" s="18">
        <v>24145.1</v>
      </c>
      <c r="C55" s="18">
        <v>23834.9</v>
      </c>
      <c r="D55" s="18">
        <v>24543.7</v>
      </c>
      <c r="E55" s="18">
        <v>25562.400000000001</v>
      </c>
      <c r="F55" s="18">
        <v>26007.599999999999</v>
      </c>
      <c r="G55" s="18">
        <v>26296.5</v>
      </c>
      <c r="H55" s="18">
        <v>25606.799999999999</v>
      </c>
      <c r="I55" s="18">
        <v>25583.200000000001</v>
      </c>
      <c r="J55" s="18">
        <v>25367.599999999999</v>
      </c>
      <c r="K55" s="18">
        <v>25713.8</v>
      </c>
      <c r="L55" s="18">
        <v>26171.200000000001</v>
      </c>
      <c r="M55" s="18">
        <v>31694</v>
      </c>
      <c r="N55" s="18">
        <v>24921.8</v>
      </c>
      <c r="O55" s="18">
        <v>25163.3</v>
      </c>
      <c r="P55" s="18">
        <v>26163.4</v>
      </c>
      <c r="Q55" s="18">
        <v>29065.599999999999</v>
      </c>
      <c r="R55" s="18">
        <v>28840.2</v>
      </c>
      <c r="S55" s="18">
        <v>27874.6</v>
      </c>
      <c r="T55" s="18">
        <v>26786.400000000001</v>
      </c>
      <c r="U55" s="18">
        <v>27519</v>
      </c>
      <c r="V55" s="18">
        <v>28108.799999999999</v>
      </c>
      <c r="W55" s="18">
        <v>27217.599999999999</v>
      </c>
      <c r="X55" s="18">
        <v>28108.6</v>
      </c>
      <c r="Y55" s="75">
        <v>34050.199999999997</v>
      </c>
      <c r="Z55" s="19">
        <v>26899.834969317042</v>
      </c>
      <c r="AA55" s="19">
        <v>26915.843767486353</v>
      </c>
      <c r="AB55" s="19">
        <v>28093.09359999789</v>
      </c>
      <c r="AC55" s="19">
        <v>29140.309350232736</v>
      </c>
      <c r="AD55" s="19">
        <v>31982.674714937031</v>
      </c>
      <c r="AE55" s="19">
        <v>30743.167811017469</v>
      </c>
      <c r="AF55" s="19">
        <v>29431.152048907745</v>
      </c>
      <c r="AG55" s="19">
        <v>30186.961374769799</v>
      </c>
      <c r="AH55" s="19">
        <v>29866.455889692323</v>
      </c>
      <c r="AI55" s="19">
        <v>30035.351565619785</v>
      </c>
      <c r="AJ55" s="19">
        <v>30619.533672765483</v>
      </c>
      <c r="AK55" s="77">
        <v>37694.180073984986</v>
      </c>
      <c r="AL55" s="19">
        <v>30190.213922473311</v>
      </c>
      <c r="AM55" s="19">
        <v>30410.674659739787</v>
      </c>
      <c r="AN55" s="19">
        <v>31655.201468085867</v>
      </c>
      <c r="AO55" s="19">
        <v>32086.887990123774</v>
      </c>
      <c r="AP55" s="19">
        <v>35212.868085393347</v>
      </c>
      <c r="AQ55" s="19">
        <v>32990.757971506398</v>
      </c>
      <c r="AR55" s="19">
        <v>32291.83962674264</v>
      </c>
      <c r="AS55" s="19">
        <v>33028.250090810827</v>
      </c>
      <c r="AT55" s="19">
        <v>32478.427209306217</v>
      </c>
      <c r="AU55" s="20">
        <f t="shared" si="4"/>
        <v>24.938898437376817</v>
      </c>
      <c r="AV55" s="20">
        <f t="shared" si="10"/>
        <v>21.137152777777771</v>
      </c>
      <c r="AW55" s="20">
        <f t="shared" si="11"/>
        <v>26.209082902917221</v>
      </c>
      <c r="AX55" s="20">
        <f t="shared" si="5"/>
        <v>24.095044706023938</v>
      </c>
      <c r="BA55" s="20">
        <f t="shared" si="12"/>
        <v>24.095044706023938</v>
      </c>
      <c r="BB55" s="25">
        <f t="shared" si="13"/>
        <v>40304.118765201994</v>
      </c>
      <c r="BD55" s="49">
        <f t="shared" si="6"/>
        <v>-7.1152094717927337E-4</v>
      </c>
      <c r="BE55" s="20">
        <f t="shared" si="7"/>
        <v>2.521483586316871</v>
      </c>
      <c r="BF55" s="20">
        <f t="shared" si="8"/>
        <v>1.2603860326848459</v>
      </c>
      <c r="BH55" s="25">
        <f t="shared" si="9"/>
        <v>32887.780769488025</v>
      </c>
    </row>
    <row r="56" spans="1:60">
      <c r="A56" s="3" t="s">
        <v>52</v>
      </c>
      <c r="B56" s="18">
        <v>18883.3</v>
      </c>
      <c r="C56" s="18">
        <v>19568.099999999999</v>
      </c>
      <c r="D56" s="18">
        <v>20629.5</v>
      </c>
      <c r="E56" s="18">
        <v>22475.599999999999</v>
      </c>
      <c r="F56" s="18">
        <v>21881.8</v>
      </c>
      <c r="G56" s="18">
        <v>23143.200000000001</v>
      </c>
      <c r="H56" s="18">
        <v>21309.8</v>
      </c>
      <c r="I56" s="18">
        <v>20843.2</v>
      </c>
      <c r="J56" s="18">
        <v>20937.3</v>
      </c>
      <c r="K56" s="18">
        <v>24404.1</v>
      </c>
      <c r="L56" s="18">
        <v>21403</v>
      </c>
      <c r="M56" s="18">
        <v>28613.200000000001</v>
      </c>
      <c r="N56" s="18">
        <v>20332</v>
      </c>
      <c r="O56" s="18">
        <v>20295.900000000001</v>
      </c>
      <c r="P56" s="18">
        <v>22104</v>
      </c>
      <c r="Q56" s="18">
        <v>22076.2</v>
      </c>
      <c r="R56" s="18">
        <v>24666.9</v>
      </c>
      <c r="S56" s="18">
        <v>24571.8</v>
      </c>
      <c r="T56" s="18">
        <v>23725.8</v>
      </c>
      <c r="U56" s="18">
        <v>22647.599999999999</v>
      </c>
      <c r="V56" s="18">
        <v>22512.799999999999</v>
      </c>
      <c r="W56" s="18">
        <v>22098.1</v>
      </c>
      <c r="X56" s="18">
        <v>23094</v>
      </c>
      <c r="Y56" s="75">
        <v>31118.1</v>
      </c>
      <c r="Z56" s="19">
        <v>20993.580640173961</v>
      </c>
      <c r="AA56" s="19">
        <v>22814.924287596645</v>
      </c>
      <c r="AB56" s="19">
        <v>26816.371756981072</v>
      </c>
      <c r="AC56" s="19">
        <v>23616.833877380988</v>
      </c>
      <c r="AD56" s="19">
        <v>28831.50027179551</v>
      </c>
      <c r="AE56" s="19">
        <v>27014.335653157093</v>
      </c>
      <c r="AF56" s="19">
        <v>24657.247610312228</v>
      </c>
      <c r="AG56" s="19">
        <v>24736.645483346212</v>
      </c>
      <c r="AH56" s="19">
        <v>25234.811841883373</v>
      </c>
      <c r="AI56" s="19">
        <v>24755.588293724722</v>
      </c>
      <c r="AJ56" s="19">
        <v>27401.333116454512</v>
      </c>
      <c r="AK56" s="77">
        <v>31526.89416720282</v>
      </c>
      <c r="AL56" s="19">
        <v>24952.911407101659</v>
      </c>
      <c r="AM56" s="19">
        <v>25272.892831891921</v>
      </c>
      <c r="AN56" s="19">
        <v>26591.330698632028</v>
      </c>
      <c r="AO56" s="19">
        <v>26029.381846964432</v>
      </c>
      <c r="AP56" s="19">
        <v>27723.571859016072</v>
      </c>
      <c r="AQ56" s="19">
        <v>30558.234301526332</v>
      </c>
      <c r="AR56" s="19">
        <v>26960.135198301428</v>
      </c>
      <c r="AS56" s="19">
        <v>27055.953449111072</v>
      </c>
      <c r="AT56" s="19">
        <v>27388.242059105563</v>
      </c>
      <c r="AU56" s="20">
        <f t="shared" si="4"/>
        <v>36.661365123487755</v>
      </c>
      <c r="AV56" s="20">
        <f t="shared" si="10"/>
        <v>38.224032550371341</v>
      </c>
      <c r="AW56" s="20">
        <f t="shared" si="11"/>
        <v>24.934136084487022</v>
      </c>
      <c r="AX56" s="20">
        <f t="shared" si="5"/>
        <v>33.273177919448706</v>
      </c>
      <c r="BA56" s="20">
        <f t="shared" si="12"/>
        <v>33.273177919448706</v>
      </c>
      <c r="BB56" s="25">
        <f t="shared" si="13"/>
        <v>36501.180568441036</v>
      </c>
      <c r="BD56" s="49">
        <f t="shared" si="6"/>
        <v>2.5816424434099745</v>
      </c>
      <c r="BE56" s="20">
        <f t="shared" si="7"/>
        <v>8.585446517874427</v>
      </c>
      <c r="BF56" s="20">
        <f t="shared" si="8"/>
        <v>5.5835444806422005</v>
      </c>
      <c r="BH56" s="25">
        <f t="shared" si="9"/>
        <v>28917.476736941677</v>
      </c>
    </row>
    <row r="57" spans="1:60">
      <c r="A57" s="3" t="s">
        <v>53</v>
      </c>
      <c r="B57" s="18">
        <v>19403.5</v>
      </c>
      <c r="C57" s="18">
        <v>20052.099999999999</v>
      </c>
      <c r="D57" s="18">
        <v>21308.400000000001</v>
      </c>
      <c r="E57" s="18">
        <v>20992.799999999999</v>
      </c>
      <c r="F57" s="18">
        <v>23252</v>
      </c>
      <c r="G57" s="18">
        <v>23558.400000000001</v>
      </c>
      <c r="H57" s="18">
        <v>22031</v>
      </c>
      <c r="I57" s="18">
        <v>21957.4</v>
      </c>
      <c r="J57" s="18">
        <v>22645.7</v>
      </c>
      <c r="K57" s="18">
        <v>21360.7</v>
      </c>
      <c r="L57" s="18">
        <v>21285.7</v>
      </c>
      <c r="M57" s="18">
        <v>27293.7</v>
      </c>
      <c r="N57" s="18">
        <v>20285.400000000001</v>
      </c>
      <c r="O57" s="18">
        <v>20619.400000000001</v>
      </c>
      <c r="P57" s="18">
        <v>22266.5</v>
      </c>
      <c r="Q57" s="18">
        <v>22652.2</v>
      </c>
      <c r="R57" s="18">
        <v>23258.1</v>
      </c>
      <c r="S57" s="18">
        <v>24459.599999999999</v>
      </c>
      <c r="T57" s="18">
        <v>22967.200000000001</v>
      </c>
      <c r="U57" s="18">
        <v>24315</v>
      </c>
      <c r="V57" s="18">
        <v>23860.3</v>
      </c>
      <c r="W57" s="18">
        <v>23283.9</v>
      </c>
      <c r="X57" s="18">
        <v>23784.1</v>
      </c>
      <c r="Y57" s="75">
        <v>28381.1</v>
      </c>
      <c r="Z57" s="19">
        <v>21980.950255430365</v>
      </c>
      <c r="AA57" s="19">
        <v>22086.695331374496</v>
      </c>
      <c r="AB57" s="19">
        <v>24134.415045160375</v>
      </c>
      <c r="AC57" s="19">
        <v>23604.240860988342</v>
      </c>
      <c r="AD57" s="19">
        <v>24726.518144210622</v>
      </c>
      <c r="AE57" s="19">
        <v>26208.365628833082</v>
      </c>
      <c r="AF57" s="19">
        <v>24666.573233723608</v>
      </c>
      <c r="AG57" s="19">
        <v>24863.740230533585</v>
      </c>
      <c r="AH57" s="19">
        <v>25358.057228093869</v>
      </c>
      <c r="AI57" s="19">
        <v>25150.451634065779</v>
      </c>
      <c r="AJ57" s="19">
        <v>25281.880472160276</v>
      </c>
      <c r="AK57" s="77">
        <v>30828.137669079373</v>
      </c>
      <c r="AL57" s="19">
        <v>23957.978384224472</v>
      </c>
      <c r="AM57" s="19">
        <v>24762.802032985997</v>
      </c>
      <c r="AN57" s="19">
        <v>25775.11749717862</v>
      </c>
      <c r="AO57" s="19">
        <v>25586.147715941228</v>
      </c>
      <c r="AP57" s="19">
        <v>26560.367643002071</v>
      </c>
      <c r="AQ57" s="19">
        <v>27585.823622933825</v>
      </c>
      <c r="AR57" s="19">
        <v>27431.614433566203</v>
      </c>
      <c r="AS57" s="19">
        <v>26964.008144743904</v>
      </c>
      <c r="AT57" s="19">
        <v>26168.32291077252</v>
      </c>
      <c r="AU57" s="20">
        <f t="shared" si="4"/>
        <v>20.524867855707704</v>
      </c>
      <c r="AV57" s="20">
        <f t="shared" si="10"/>
        <v>18.946953726482903</v>
      </c>
      <c r="AW57" s="20">
        <f t="shared" si="11"/>
        <v>21.571370360838497</v>
      </c>
      <c r="AX57" s="20">
        <f t="shared" si="5"/>
        <v>20.347730647676368</v>
      </c>
      <c r="BA57" s="20">
        <f t="shared" si="12"/>
        <v>20.347730647676368</v>
      </c>
      <c r="BB57" s="25">
        <f t="shared" si="13"/>
        <v>31492.982771670697</v>
      </c>
      <c r="BD57" s="49">
        <f t="shared" si="6"/>
        <v>-0.3193589351349343</v>
      </c>
      <c r="BE57" s="20">
        <f t="shared" si="7"/>
        <v>-0.30040454301521896</v>
      </c>
      <c r="BF57" s="20">
        <f t="shared" si="8"/>
        <v>-0.30988173907507666</v>
      </c>
      <c r="BH57" s="25">
        <f t="shared" si="9"/>
        <v>26087.232056649835</v>
      </c>
    </row>
    <row r="58" spans="1:60">
      <c r="A58" s="3" t="s">
        <v>54</v>
      </c>
      <c r="B58" s="18">
        <v>27119</v>
      </c>
      <c r="C58" s="18">
        <v>26761.599999999999</v>
      </c>
      <c r="D58" s="18">
        <v>27758.7</v>
      </c>
      <c r="E58" s="18">
        <v>29004.9</v>
      </c>
      <c r="F58" s="18">
        <v>30881.7</v>
      </c>
      <c r="G58" s="18">
        <v>30287.599999999999</v>
      </c>
      <c r="H58" s="18">
        <v>28917.5</v>
      </c>
      <c r="I58" s="18">
        <v>28006.400000000001</v>
      </c>
      <c r="J58" s="18">
        <v>28648.3</v>
      </c>
      <c r="K58" s="18">
        <v>28730</v>
      </c>
      <c r="L58" s="18">
        <v>28497.5</v>
      </c>
      <c r="M58" s="18">
        <v>37411.800000000003</v>
      </c>
      <c r="N58" s="18">
        <v>27988.3</v>
      </c>
      <c r="O58" s="18">
        <v>27842.7</v>
      </c>
      <c r="P58" s="18">
        <v>29279.4</v>
      </c>
      <c r="Q58" s="18">
        <v>29681.200000000001</v>
      </c>
      <c r="R58" s="18">
        <v>32210.7</v>
      </c>
      <c r="S58" s="18">
        <v>31748.1</v>
      </c>
      <c r="T58" s="18">
        <v>29588.6</v>
      </c>
      <c r="U58" s="18">
        <v>29793.599999999999</v>
      </c>
      <c r="V58" s="18">
        <v>29655.4</v>
      </c>
      <c r="W58" s="18">
        <v>29463</v>
      </c>
      <c r="X58" s="18">
        <v>29943.4</v>
      </c>
      <c r="Y58" s="75">
        <v>38623.599999999999</v>
      </c>
      <c r="Z58" s="19">
        <v>29299.802124876034</v>
      </c>
      <c r="AA58" s="19">
        <v>29644.543796955753</v>
      </c>
      <c r="AB58" s="19">
        <v>31543.047746344651</v>
      </c>
      <c r="AC58" s="19">
        <v>31874.172965733174</v>
      </c>
      <c r="AD58" s="19">
        <v>33376.791848331741</v>
      </c>
      <c r="AE58" s="19">
        <v>33433.451141791084</v>
      </c>
      <c r="AF58" s="19">
        <v>30848.648853483723</v>
      </c>
      <c r="AG58" s="19">
        <v>31448.459784798903</v>
      </c>
      <c r="AH58" s="19">
        <v>31486.095972331252</v>
      </c>
      <c r="AI58" s="19">
        <v>32277.253793834599</v>
      </c>
      <c r="AJ58" s="19">
        <v>32358.425483857423</v>
      </c>
      <c r="AK58" s="77">
        <v>41841.722246160498</v>
      </c>
      <c r="AL58" s="19">
        <v>32164.755782824337</v>
      </c>
      <c r="AM58" s="19">
        <v>31889.236785681336</v>
      </c>
      <c r="AN58" s="19">
        <v>33179.235748777421</v>
      </c>
      <c r="AO58" s="19">
        <v>34862.734222666404</v>
      </c>
      <c r="AP58" s="19">
        <v>35934.673848776583</v>
      </c>
      <c r="AQ58" s="19">
        <v>35311.799202457769</v>
      </c>
      <c r="AR58" s="19">
        <v>33760.615756093983</v>
      </c>
      <c r="AS58" s="19">
        <v>33893.930127807173</v>
      </c>
      <c r="AT58" s="19">
        <v>34116.545367530663</v>
      </c>
      <c r="AU58" s="20">
        <f t="shared" si="4"/>
        <v>30.5899477455905</v>
      </c>
      <c r="AV58" s="20">
        <f t="shared" si="10"/>
        <v>30.241372566210529</v>
      </c>
      <c r="AW58" s="20">
        <f t="shared" si="11"/>
        <v>32.889521403127794</v>
      </c>
      <c r="AX58" s="20">
        <f t="shared" si="5"/>
        <v>31.240280571642941</v>
      </c>
      <c r="BA58" s="20">
        <f t="shared" si="12"/>
        <v>31.240280571642941</v>
      </c>
      <c r="BB58" s="25">
        <f t="shared" si="13"/>
        <v>44774.649861699094</v>
      </c>
      <c r="BD58" s="49">
        <f t="shared" si="6"/>
        <v>0.97115533764508322</v>
      </c>
      <c r="BE58" s="20">
        <f t="shared" si="7"/>
        <v>2.7705229390545614</v>
      </c>
      <c r="BF58" s="20">
        <f t="shared" si="8"/>
        <v>1.8708391383498224</v>
      </c>
      <c r="BH58" s="25">
        <f t="shared" si="9"/>
        <v>34754.811050919299</v>
      </c>
    </row>
    <row r="59" spans="1:60">
      <c r="A59" s="3" t="s">
        <v>55</v>
      </c>
      <c r="B59" s="18">
        <v>23260.2</v>
      </c>
      <c r="C59" s="18">
        <v>23017.5</v>
      </c>
      <c r="D59" s="18">
        <v>24227.200000000001</v>
      </c>
      <c r="E59" s="18">
        <v>25266.1</v>
      </c>
      <c r="F59" s="18">
        <v>26142.5</v>
      </c>
      <c r="G59" s="18">
        <v>26085.599999999999</v>
      </c>
      <c r="H59" s="18">
        <v>24912.2</v>
      </c>
      <c r="I59" s="18">
        <v>24605.4</v>
      </c>
      <c r="J59" s="18">
        <v>25225.9</v>
      </c>
      <c r="K59" s="18">
        <v>24981.3</v>
      </c>
      <c r="L59" s="18">
        <v>25193.1</v>
      </c>
      <c r="M59" s="18">
        <v>30457.3</v>
      </c>
      <c r="N59" s="18">
        <v>24694.9</v>
      </c>
      <c r="O59" s="18">
        <v>24092.7</v>
      </c>
      <c r="P59" s="18">
        <v>25347.1</v>
      </c>
      <c r="Q59" s="18">
        <v>25770.1</v>
      </c>
      <c r="R59" s="18">
        <v>27806.5</v>
      </c>
      <c r="S59" s="18">
        <v>27813.5</v>
      </c>
      <c r="T59" s="18">
        <v>25943.8</v>
      </c>
      <c r="U59" s="18">
        <v>25909.5</v>
      </c>
      <c r="V59" s="18">
        <v>26383.1</v>
      </c>
      <c r="W59" s="18">
        <v>26681.7</v>
      </c>
      <c r="X59" s="18">
        <v>27046.400000000001</v>
      </c>
      <c r="Y59" s="75">
        <v>32191.599999999999</v>
      </c>
      <c r="Z59" s="19">
        <v>25693.643842935868</v>
      </c>
      <c r="AA59" s="19">
        <v>26492.645085702221</v>
      </c>
      <c r="AB59" s="19">
        <v>27215.548942133017</v>
      </c>
      <c r="AC59" s="19">
        <v>28218.435384433909</v>
      </c>
      <c r="AD59" s="19">
        <v>30133.612635619738</v>
      </c>
      <c r="AE59" s="19">
        <v>30702.749766561905</v>
      </c>
      <c r="AF59" s="19">
        <v>28049.388971898625</v>
      </c>
      <c r="AG59" s="19">
        <v>28203.108297075709</v>
      </c>
      <c r="AH59" s="19">
        <v>29404.923263941906</v>
      </c>
      <c r="AI59" s="19">
        <v>29324.573275319806</v>
      </c>
      <c r="AJ59" s="19">
        <v>30004.784343011805</v>
      </c>
      <c r="AK59" s="77">
        <v>36306.623543208872</v>
      </c>
      <c r="AL59" s="19">
        <v>27628.132454580653</v>
      </c>
      <c r="AM59" s="19">
        <v>29435.135512826273</v>
      </c>
      <c r="AN59" s="19">
        <v>30688.509380722673</v>
      </c>
      <c r="AO59" s="19">
        <v>30836.072941712137</v>
      </c>
      <c r="AP59" s="19">
        <v>33742.021152187481</v>
      </c>
      <c r="AQ59" s="19">
        <v>33857.947879269268</v>
      </c>
      <c r="AR59" s="19">
        <v>31147.364826540346</v>
      </c>
      <c r="AS59" s="19">
        <v>31038.930123704009</v>
      </c>
      <c r="AT59" s="19">
        <v>31587.361425541301</v>
      </c>
      <c r="AU59" s="20">
        <f t="shared" si="4"/>
        <v>20.738209538609116</v>
      </c>
      <c r="AV59" s="20">
        <f t="shared" si="10"/>
        <v>22.015987507154204</v>
      </c>
      <c r="AW59" s="20">
        <f t="shared" si="11"/>
        <v>23.471240571915551</v>
      </c>
      <c r="AX59" s="20">
        <f t="shared" si="5"/>
        <v>22.07514587255962</v>
      </c>
      <c r="BA59" s="20">
        <f t="shared" si="12"/>
        <v>22.07514587255962</v>
      </c>
      <c r="BB59" s="25">
        <f t="shared" si="13"/>
        <v>38560.317537522169</v>
      </c>
      <c r="BD59" s="49">
        <f t="shared" si="6"/>
        <v>2.5141094109486866</v>
      </c>
      <c r="BE59" s="20">
        <f t="shared" si="7"/>
        <v>2.0400021917604678</v>
      </c>
      <c r="BF59" s="20">
        <f t="shared" si="8"/>
        <v>2.2770558013545772</v>
      </c>
      <c r="BH59" s="25">
        <f t="shared" si="9"/>
        <v>32306.623271376426</v>
      </c>
    </row>
    <row r="60" spans="1:60">
      <c r="A60" s="3" t="s">
        <v>56</v>
      </c>
      <c r="B60" s="18">
        <v>19682.7</v>
      </c>
      <c r="C60" s="18">
        <v>19612.2</v>
      </c>
      <c r="D60" s="18">
        <v>20516</v>
      </c>
      <c r="E60" s="18">
        <v>21015</v>
      </c>
      <c r="F60" s="18">
        <v>21518.2</v>
      </c>
      <c r="G60" s="18">
        <v>22984.7</v>
      </c>
      <c r="H60" s="18">
        <v>20622.5</v>
      </c>
      <c r="I60" s="18">
        <v>20495.400000000001</v>
      </c>
      <c r="J60" s="18">
        <v>21060</v>
      </c>
      <c r="K60" s="18">
        <v>21019.9</v>
      </c>
      <c r="L60" s="18">
        <v>20690</v>
      </c>
      <c r="M60" s="18">
        <v>26883.7</v>
      </c>
      <c r="N60" s="18">
        <v>19956</v>
      </c>
      <c r="O60" s="18">
        <v>20364.099999999999</v>
      </c>
      <c r="P60" s="18">
        <v>21652.1</v>
      </c>
      <c r="Q60" s="18">
        <v>21467</v>
      </c>
      <c r="R60" s="18">
        <v>22341.8</v>
      </c>
      <c r="S60" s="18">
        <v>24748.5</v>
      </c>
      <c r="T60" s="18">
        <v>21581.5</v>
      </c>
      <c r="U60" s="18">
        <v>22436.799999999999</v>
      </c>
      <c r="V60" s="18">
        <v>23572.799999999999</v>
      </c>
      <c r="W60" s="18">
        <v>22971.8</v>
      </c>
      <c r="X60" s="18">
        <v>23003.7</v>
      </c>
      <c r="Y60" s="75">
        <v>28962.1</v>
      </c>
      <c r="Z60" s="19">
        <v>21788.904955891805</v>
      </c>
      <c r="AA60" s="19">
        <v>21982.763675586695</v>
      </c>
      <c r="AB60" s="19">
        <v>23505.918554364827</v>
      </c>
      <c r="AC60" s="19">
        <v>23592.146132202</v>
      </c>
      <c r="AD60" s="19">
        <v>24743.448635262757</v>
      </c>
      <c r="AE60" s="19">
        <v>26973.569511765254</v>
      </c>
      <c r="AF60" s="19">
        <v>23305.306856408653</v>
      </c>
      <c r="AG60" s="19">
        <v>23784.788541061429</v>
      </c>
      <c r="AH60" s="19">
        <v>24273.478530610799</v>
      </c>
      <c r="AI60" s="19">
        <v>24674.635344501734</v>
      </c>
      <c r="AJ60" s="19">
        <v>25050.147107320732</v>
      </c>
      <c r="AK60" s="77">
        <v>31036.51557962237</v>
      </c>
      <c r="AL60" s="19">
        <v>24333.220080745832</v>
      </c>
      <c r="AM60" s="19">
        <v>24507.804887908878</v>
      </c>
      <c r="AN60" s="19">
        <v>25913.351359414963</v>
      </c>
      <c r="AO60" s="19">
        <v>26019.258932179124</v>
      </c>
      <c r="AP60" s="19">
        <v>26911.99498022479</v>
      </c>
      <c r="AQ60" s="19">
        <v>29063.900135939599</v>
      </c>
      <c r="AR60" s="19">
        <v>26178.013636684831</v>
      </c>
      <c r="AS60" s="19">
        <v>26881.904395736106</v>
      </c>
      <c r="AT60" s="19">
        <v>26666.651620775134</v>
      </c>
      <c r="AU60" s="20">
        <f t="shared" si="4"/>
        <v>27.652896486229821</v>
      </c>
      <c r="AV60" s="20">
        <f t="shared" si="10"/>
        <v>22.862366795628859</v>
      </c>
      <c r="AW60" s="20">
        <f t="shared" si="11"/>
        <v>27.861837109513743</v>
      </c>
      <c r="AX60" s="20">
        <f t="shared" si="5"/>
        <v>26.125700130457474</v>
      </c>
      <c r="BA60" s="20">
        <f t="shared" si="12"/>
        <v>26.125700130457474</v>
      </c>
      <c r="BB60" s="25">
        <f t="shared" si="13"/>
        <v>33633.501058052621</v>
      </c>
      <c r="BD60" s="49">
        <f t="shared" si="6"/>
        <v>-2.414223172469959</v>
      </c>
      <c r="BE60" s="20">
        <f t="shared" si="7"/>
        <v>3.1996591495137054</v>
      </c>
      <c r="BF60" s="20">
        <f t="shared" si="8"/>
        <v>0.39271798852187323</v>
      </c>
      <c r="BH60" s="25">
        <f t="shared" si="9"/>
        <v>26771.376358626378</v>
      </c>
    </row>
    <row r="61" spans="1:60">
      <c r="A61" s="3" t="s">
        <v>57</v>
      </c>
      <c r="B61" s="18">
        <v>25826.2</v>
      </c>
      <c r="C61" s="18">
        <v>25446.2</v>
      </c>
      <c r="D61" s="18">
        <v>27417</v>
      </c>
      <c r="E61" s="18">
        <v>28248.3</v>
      </c>
      <c r="F61" s="18">
        <v>27983.7</v>
      </c>
      <c r="G61" s="18">
        <v>29541.200000000001</v>
      </c>
      <c r="H61" s="18">
        <v>27997.3</v>
      </c>
      <c r="I61" s="18">
        <v>27112.2</v>
      </c>
      <c r="J61" s="18">
        <v>27443.7</v>
      </c>
      <c r="K61" s="18">
        <v>27535.4</v>
      </c>
      <c r="L61" s="18">
        <v>27276.2</v>
      </c>
      <c r="M61" s="18">
        <v>37320.6</v>
      </c>
      <c r="N61" s="18">
        <v>27347</v>
      </c>
      <c r="O61" s="18">
        <v>27882.5</v>
      </c>
      <c r="P61" s="18">
        <v>29344.2</v>
      </c>
      <c r="Q61" s="18">
        <v>29731.5</v>
      </c>
      <c r="R61" s="18">
        <v>30390.7</v>
      </c>
      <c r="S61" s="18">
        <v>31991.7</v>
      </c>
      <c r="T61" s="18">
        <v>30433</v>
      </c>
      <c r="U61" s="18">
        <v>30025</v>
      </c>
      <c r="V61" s="18">
        <v>30167.5</v>
      </c>
      <c r="W61" s="18">
        <v>29913.8</v>
      </c>
      <c r="X61" s="18">
        <v>30389.1</v>
      </c>
      <c r="Y61" s="75">
        <v>40244.400000000001</v>
      </c>
      <c r="Z61" s="19">
        <v>29522.217583980364</v>
      </c>
      <c r="AA61" s="19">
        <v>29841.135946210048</v>
      </c>
      <c r="AB61" s="19">
        <v>31884.269675231517</v>
      </c>
      <c r="AC61" s="19">
        <v>32565.10165922673</v>
      </c>
      <c r="AD61" s="19">
        <v>32767.432414290754</v>
      </c>
      <c r="AE61" s="19">
        <v>33877.330655630627</v>
      </c>
      <c r="AF61" s="19">
        <v>31185.103266787886</v>
      </c>
      <c r="AG61" s="19">
        <v>31026.640395313436</v>
      </c>
      <c r="AH61" s="19">
        <v>31420.183892129357</v>
      </c>
      <c r="AI61" s="19">
        <v>31347.486668967227</v>
      </c>
      <c r="AJ61" s="19">
        <v>31982.707878488294</v>
      </c>
      <c r="AK61" s="77">
        <v>42192.526808568138</v>
      </c>
      <c r="AL61" s="19">
        <v>32009.014933662402</v>
      </c>
      <c r="AM61" s="19">
        <v>32753.909376285519</v>
      </c>
      <c r="AN61" s="19">
        <v>34479.897985170515</v>
      </c>
      <c r="AO61" s="19">
        <v>35246.942265927442</v>
      </c>
      <c r="AP61" s="19">
        <v>36134.269929025351</v>
      </c>
      <c r="AQ61" s="19">
        <v>37066.656805313003</v>
      </c>
      <c r="AR61" s="19">
        <v>34319.487120603662</v>
      </c>
      <c r="AS61" s="19">
        <v>34257.388261691842</v>
      </c>
      <c r="AT61" s="19">
        <v>33714.224111205462</v>
      </c>
      <c r="AU61" s="20">
        <f t="shared" si="4"/>
        <v>35.989680691743452</v>
      </c>
      <c r="AV61" s="20">
        <f t="shared" si="10"/>
        <v>33.403165658407232</v>
      </c>
      <c r="AW61" s="20">
        <f t="shared" si="11"/>
        <v>34.28478634441479</v>
      </c>
      <c r="AX61" s="20">
        <f t="shared" si="5"/>
        <v>34.559210898188489</v>
      </c>
      <c r="BA61" s="20">
        <f t="shared" si="12"/>
        <v>34.559210898188489</v>
      </c>
      <c r="BB61" s="25">
        <f t="shared" si="13"/>
        <v>45365.593924484871</v>
      </c>
      <c r="BD61" s="49">
        <f t="shared" si="6"/>
        <v>0.73456534349879354</v>
      </c>
      <c r="BE61" s="20">
        <f t="shared" si="7"/>
        <v>1.7903268430578725</v>
      </c>
      <c r="BF61" s="20">
        <f t="shared" si="8"/>
        <v>1.262446093278333</v>
      </c>
      <c r="BH61" s="25">
        <f t="shared" si="9"/>
        <v>34139.848016376476</v>
      </c>
    </row>
    <row r="62" spans="1:60">
      <c r="A62" s="3" t="s">
        <v>58</v>
      </c>
      <c r="B62" s="18">
        <v>20483</v>
      </c>
      <c r="C62" s="18">
        <v>20073.599999999999</v>
      </c>
      <c r="D62" s="18">
        <v>21216.7</v>
      </c>
      <c r="E62" s="18">
        <v>21452</v>
      </c>
      <c r="F62" s="18">
        <v>22380.5</v>
      </c>
      <c r="G62" s="18">
        <v>23578.1</v>
      </c>
      <c r="H62" s="18">
        <v>22015.5</v>
      </c>
      <c r="I62" s="18">
        <v>21195</v>
      </c>
      <c r="J62" s="18">
        <v>21499.3</v>
      </c>
      <c r="K62" s="18">
        <v>21808.400000000001</v>
      </c>
      <c r="L62" s="18">
        <v>21584.400000000001</v>
      </c>
      <c r="M62" s="18">
        <v>26435.200000000001</v>
      </c>
      <c r="N62" s="18">
        <v>21747.9</v>
      </c>
      <c r="O62" s="18">
        <v>21539</v>
      </c>
      <c r="P62" s="18">
        <v>22887</v>
      </c>
      <c r="Q62" s="18">
        <v>22761.4</v>
      </c>
      <c r="R62" s="18">
        <v>23712.9</v>
      </c>
      <c r="S62" s="18">
        <v>25211</v>
      </c>
      <c r="T62" s="18">
        <v>23387.4</v>
      </c>
      <c r="U62" s="18">
        <v>23326.1</v>
      </c>
      <c r="V62" s="18">
        <v>23129.7</v>
      </c>
      <c r="W62" s="18">
        <v>23542.1</v>
      </c>
      <c r="X62" s="18">
        <v>23671.200000000001</v>
      </c>
      <c r="Y62" s="75">
        <v>28671.1</v>
      </c>
      <c r="Z62" s="19">
        <v>22898.161811559759</v>
      </c>
      <c r="AA62" s="19">
        <v>22581.145636476333</v>
      </c>
      <c r="AB62" s="19">
        <v>24163.41140587717</v>
      </c>
      <c r="AC62" s="19">
        <v>24216.7780569733</v>
      </c>
      <c r="AD62" s="19">
        <v>24899.786439222935</v>
      </c>
      <c r="AE62" s="19">
        <v>26795.406193730953</v>
      </c>
      <c r="AF62" s="19">
        <v>24742.721711136273</v>
      </c>
      <c r="AG62" s="19">
        <v>24098.166944212277</v>
      </c>
      <c r="AH62" s="19">
        <v>24714.772280032728</v>
      </c>
      <c r="AI62" s="19">
        <v>24809.791001801157</v>
      </c>
      <c r="AJ62" s="19">
        <v>25040.041895924773</v>
      </c>
      <c r="AK62" s="77">
        <v>30914.103568368933</v>
      </c>
      <c r="AL62" s="19">
        <v>25163.146982397528</v>
      </c>
      <c r="AM62" s="19">
        <v>25316.036433487432</v>
      </c>
      <c r="AN62" s="19">
        <v>26564.289302524874</v>
      </c>
      <c r="AO62" s="19">
        <v>26680.761200697594</v>
      </c>
      <c r="AP62" s="19">
        <v>27874.250804201954</v>
      </c>
      <c r="AQ62" s="19">
        <v>29616.526609909579</v>
      </c>
      <c r="AR62" s="19">
        <v>27576.113783496039</v>
      </c>
      <c r="AS62" s="19">
        <v>26974.479026522749</v>
      </c>
      <c r="AT62" s="19">
        <v>27117.303901302181</v>
      </c>
      <c r="AU62" s="20">
        <f t="shared" si="4"/>
        <v>22.958421902108448</v>
      </c>
      <c r="AV62" s="20">
        <f t="shared" si="10"/>
        <v>23.957941521074623</v>
      </c>
      <c r="AW62" s="20">
        <f t="shared" si="11"/>
        <v>25.083505597762262</v>
      </c>
      <c r="AX62" s="20">
        <f t="shared" si="5"/>
        <v>23.999956340315112</v>
      </c>
      <c r="BA62" s="20">
        <f t="shared" si="12"/>
        <v>23.999956340315112</v>
      </c>
      <c r="BB62" s="25">
        <f t="shared" si="13"/>
        <v>33625.444998285268</v>
      </c>
      <c r="BD62" s="49">
        <f t="shared" si="6"/>
        <v>2.3411457995564144</v>
      </c>
      <c r="BE62" s="20">
        <f t="shared" si="7"/>
        <v>1.3160939223171901</v>
      </c>
      <c r="BF62" s="20">
        <f t="shared" si="8"/>
        <v>1.8286198609368023</v>
      </c>
      <c r="BH62" s="25">
        <f t="shared" si="9"/>
        <v>27613.176306191981</v>
      </c>
    </row>
    <row r="63" spans="1:60">
      <c r="A63" s="3" t="s">
        <v>59</v>
      </c>
      <c r="B63" s="18">
        <v>24447</v>
      </c>
      <c r="C63" s="18">
        <v>25657.1</v>
      </c>
      <c r="D63" s="18">
        <v>25837.7</v>
      </c>
      <c r="E63" s="18">
        <v>26674</v>
      </c>
      <c r="F63" s="18">
        <v>26833.599999999999</v>
      </c>
      <c r="G63" s="18">
        <v>27628.6</v>
      </c>
      <c r="H63" s="18">
        <v>26533.1</v>
      </c>
      <c r="I63" s="18">
        <v>24755.4</v>
      </c>
      <c r="J63" s="18">
        <v>26198.799999999999</v>
      </c>
      <c r="K63" s="18">
        <v>26269.4</v>
      </c>
      <c r="L63" s="18">
        <v>26386.1</v>
      </c>
      <c r="M63" s="18">
        <v>34263.300000000003</v>
      </c>
      <c r="N63" s="18">
        <v>24958.7</v>
      </c>
      <c r="O63" s="18">
        <v>26241.3</v>
      </c>
      <c r="P63" s="18">
        <v>26730.9</v>
      </c>
      <c r="Q63" s="18">
        <v>27672.5</v>
      </c>
      <c r="R63" s="18">
        <v>28570</v>
      </c>
      <c r="S63" s="18">
        <v>29322.5</v>
      </c>
      <c r="T63" s="18">
        <v>26888.9</v>
      </c>
      <c r="U63" s="18">
        <v>27162.7</v>
      </c>
      <c r="V63" s="18">
        <v>28040.1</v>
      </c>
      <c r="W63" s="18">
        <v>27480.9</v>
      </c>
      <c r="X63" s="18">
        <v>28717.3</v>
      </c>
      <c r="Y63" s="75">
        <v>37261.5</v>
      </c>
      <c r="Z63" s="19">
        <v>26727.15210274448</v>
      </c>
      <c r="AA63" s="19">
        <v>28530.014029063972</v>
      </c>
      <c r="AB63" s="19">
        <v>29290.362648745158</v>
      </c>
      <c r="AC63" s="19">
        <v>30300.771056455618</v>
      </c>
      <c r="AD63" s="19">
        <v>30864.958277951737</v>
      </c>
      <c r="AE63" s="19">
        <v>31478.83412353936</v>
      </c>
      <c r="AF63" s="19">
        <v>29063.498750074017</v>
      </c>
      <c r="AG63" s="19">
        <v>29199.308047980998</v>
      </c>
      <c r="AH63" s="19">
        <v>29303.392197477933</v>
      </c>
      <c r="AI63" s="19">
        <v>29401.898299475077</v>
      </c>
      <c r="AJ63" s="19">
        <v>29883.400041551558</v>
      </c>
      <c r="AK63" s="77">
        <v>43004.631297507185</v>
      </c>
      <c r="AL63" s="19">
        <v>28980.102254264115</v>
      </c>
      <c r="AM63" s="19">
        <v>30998.883816865076</v>
      </c>
      <c r="AN63" s="19">
        <v>32399.200623405188</v>
      </c>
      <c r="AO63" s="19">
        <v>32936.232947064454</v>
      </c>
      <c r="AP63" s="19">
        <v>33395.318644078172</v>
      </c>
      <c r="AQ63" s="19">
        <v>33900.219993726205</v>
      </c>
      <c r="AR63" s="19">
        <v>31529.014652584116</v>
      </c>
      <c r="AS63" s="19">
        <v>31691.691943584996</v>
      </c>
      <c r="AT63" s="19">
        <v>31170.430108964181</v>
      </c>
      <c r="AU63" s="20">
        <f t="shared" si="4"/>
        <v>30.781944211185259</v>
      </c>
      <c r="AV63" s="20">
        <f t="shared" si="10"/>
        <v>32.886473300737165</v>
      </c>
      <c r="AW63" s="20">
        <f t="shared" si="11"/>
        <v>46.756494974013563</v>
      </c>
      <c r="AX63" s="20">
        <f t="shared" si="5"/>
        <v>36.808304161978661</v>
      </c>
      <c r="BA63" s="20">
        <f t="shared" si="12"/>
        <v>36.808304161978661</v>
      </c>
      <c r="BB63" s="25">
        <f t="shared" si="13"/>
        <v>42643.736832068695</v>
      </c>
      <c r="BD63" s="49">
        <f t="shared" si="6"/>
        <v>2.4151126422516356</v>
      </c>
      <c r="BE63" s="20">
        <f t="shared" si="7"/>
        <v>1.9793198008097672</v>
      </c>
      <c r="BF63" s="20">
        <f t="shared" si="8"/>
        <v>2.1972162215307014</v>
      </c>
      <c r="BH63" s="25">
        <f t="shared" si="9"/>
        <v>31855.311855639233</v>
      </c>
    </row>
    <row r="64" spans="1:60">
      <c r="A64" s="3" t="s">
        <v>60</v>
      </c>
      <c r="B64" s="18">
        <v>22885.8</v>
      </c>
      <c r="C64" s="18">
        <v>22875.9</v>
      </c>
      <c r="D64" s="18">
        <v>23899.5</v>
      </c>
      <c r="E64" s="18">
        <v>25446</v>
      </c>
      <c r="F64" s="18">
        <v>25850.7</v>
      </c>
      <c r="G64" s="18">
        <v>26032.799999999999</v>
      </c>
      <c r="H64" s="18">
        <v>25431.9</v>
      </c>
      <c r="I64" s="18">
        <v>24352.799999999999</v>
      </c>
      <c r="J64" s="18">
        <v>24427.7</v>
      </c>
      <c r="K64" s="18">
        <v>24140.400000000001</v>
      </c>
      <c r="L64" s="18">
        <v>24022.400000000001</v>
      </c>
      <c r="M64" s="18">
        <v>29860.2</v>
      </c>
      <c r="N64" s="18">
        <v>23820.9</v>
      </c>
      <c r="O64" s="18">
        <v>24286.9</v>
      </c>
      <c r="P64" s="18">
        <v>25158.6</v>
      </c>
      <c r="Q64" s="18">
        <v>25822.6</v>
      </c>
      <c r="R64" s="18">
        <v>27523.9</v>
      </c>
      <c r="S64" s="18">
        <v>27220.5</v>
      </c>
      <c r="T64" s="18">
        <v>25434.3</v>
      </c>
      <c r="U64" s="18">
        <v>26442.799999999999</v>
      </c>
      <c r="V64" s="18">
        <v>25698.400000000001</v>
      </c>
      <c r="W64" s="18">
        <v>25258.2</v>
      </c>
      <c r="X64" s="18">
        <v>25392.5</v>
      </c>
      <c r="Y64" s="75">
        <v>31470.7</v>
      </c>
      <c r="Z64" s="19">
        <v>25319.34450684283</v>
      </c>
      <c r="AA64" s="19">
        <v>25179.762601221511</v>
      </c>
      <c r="AB64" s="19">
        <v>26603.543282943359</v>
      </c>
      <c r="AC64" s="19">
        <v>27124.998002560413</v>
      </c>
      <c r="AD64" s="19">
        <v>29285.458798034837</v>
      </c>
      <c r="AE64" s="19">
        <v>28203.778870642702</v>
      </c>
      <c r="AF64" s="19">
        <v>26767.999023546585</v>
      </c>
      <c r="AG64" s="19">
        <v>27129.494749659803</v>
      </c>
      <c r="AH64" s="19">
        <v>27225.573516255059</v>
      </c>
      <c r="AI64" s="19">
        <v>26661.494188771241</v>
      </c>
      <c r="AJ64" s="19">
        <v>27383.330535879533</v>
      </c>
      <c r="AK64" s="77">
        <v>32925.015249472512</v>
      </c>
      <c r="AL64" s="19">
        <v>27499.223819060542</v>
      </c>
      <c r="AM64" s="19">
        <v>28832.298591569528</v>
      </c>
      <c r="AN64" s="19">
        <v>29222.117119635186</v>
      </c>
      <c r="AO64" s="19">
        <v>29283.148494595156</v>
      </c>
      <c r="AP64" s="19">
        <v>32387.828997544944</v>
      </c>
      <c r="AQ64" s="19">
        <v>31207.34639100714</v>
      </c>
      <c r="AR64" s="19">
        <v>30100.335423992954</v>
      </c>
      <c r="AS64" s="19">
        <v>30452.20946884522</v>
      </c>
      <c r="AT64" s="19">
        <v>29777.24524387002</v>
      </c>
      <c r="AU64" s="20">
        <f t="shared" si="4"/>
        <v>22.239097418095032</v>
      </c>
      <c r="AV64" s="20">
        <f t="shared" si="10"/>
        <v>22.461709678423556</v>
      </c>
      <c r="AW64" s="20">
        <f t="shared" si="11"/>
        <v>20.934147557312592</v>
      </c>
      <c r="AX64" s="20">
        <f t="shared" si="5"/>
        <v>21.878318217943729</v>
      </c>
      <c r="BA64" s="20">
        <f t="shared" si="12"/>
        <v>21.878318217943729</v>
      </c>
      <c r="BB64" s="25">
        <f t="shared" si="13"/>
        <v>36292.005714861414</v>
      </c>
      <c r="BD64" s="49">
        <f t="shared" si="6"/>
        <v>-1.1903464807147581</v>
      </c>
      <c r="BE64" s="20">
        <f t="shared" si="7"/>
        <v>0.57944424763094593</v>
      </c>
      <c r="BF64" s="20">
        <f t="shared" si="8"/>
        <v>-0.3054511165419061</v>
      </c>
      <c r="BH64" s="25">
        <f t="shared" si="9"/>
        <v>29686.290315797196</v>
      </c>
    </row>
    <row r="65" spans="1:60">
      <c r="A65" s="3" t="s">
        <v>61</v>
      </c>
      <c r="B65" s="18">
        <v>21437.4</v>
      </c>
      <c r="C65" s="18">
        <v>21577.200000000001</v>
      </c>
      <c r="D65" s="18">
        <v>22316.1</v>
      </c>
      <c r="E65" s="18">
        <v>23300.400000000001</v>
      </c>
      <c r="F65" s="18">
        <v>23769.4</v>
      </c>
      <c r="G65" s="18">
        <v>23697.1</v>
      </c>
      <c r="H65" s="18">
        <v>23967.3</v>
      </c>
      <c r="I65" s="18">
        <v>23473.200000000001</v>
      </c>
      <c r="J65" s="18">
        <v>23026.6</v>
      </c>
      <c r="K65" s="18">
        <v>23241.5</v>
      </c>
      <c r="L65" s="18">
        <v>23089.1</v>
      </c>
      <c r="M65" s="18">
        <v>27664</v>
      </c>
      <c r="N65" s="18">
        <v>22693</v>
      </c>
      <c r="O65" s="18">
        <v>22838.6</v>
      </c>
      <c r="P65" s="18">
        <v>24101</v>
      </c>
      <c r="Q65" s="18">
        <v>25114.400000000001</v>
      </c>
      <c r="R65" s="18">
        <v>25395.4</v>
      </c>
      <c r="S65" s="18">
        <v>25986.9</v>
      </c>
      <c r="T65" s="18">
        <v>25708.5</v>
      </c>
      <c r="U65" s="18">
        <v>25769.8</v>
      </c>
      <c r="V65" s="18">
        <v>25258.6</v>
      </c>
      <c r="W65" s="18">
        <v>25309.200000000001</v>
      </c>
      <c r="X65" s="18">
        <v>25566.1</v>
      </c>
      <c r="Y65" s="75">
        <v>31318.7</v>
      </c>
      <c r="Z65" s="19">
        <v>23548.865789558309</v>
      </c>
      <c r="AA65" s="19">
        <v>23871.580564607484</v>
      </c>
      <c r="AB65" s="19">
        <v>25875.160959412315</v>
      </c>
      <c r="AC65" s="19">
        <v>25469.576806527693</v>
      </c>
      <c r="AD65" s="19">
        <v>27046.929158461433</v>
      </c>
      <c r="AE65" s="19">
        <v>27319.904634593742</v>
      </c>
      <c r="AF65" s="19">
        <v>27153.642483027092</v>
      </c>
      <c r="AG65" s="19">
        <v>27487.271702085389</v>
      </c>
      <c r="AH65" s="19">
        <v>26297.44925076174</v>
      </c>
      <c r="AI65" s="19">
        <v>26380.066803238478</v>
      </c>
      <c r="AJ65" s="19">
        <v>26463.328032243106</v>
      </c>
      <c r="AK65" s="77">
        <v>32007.537145093644</v>
      </c>
      <c r="AL65" s="19">
        <v>24571.187252057676</v>
      </c>
      <c r="AM65" s="19">
        <v>25197.009346972965</v>
      </c>
      <c r="AN65" s="19">
        <v>25324.34193201653</v>
      </c>
      <c r="AO65" s="19">
        <v>26580.155534602025</v>
      </c>
      <c r="AP65" s="19">
        <v>28500.517002079494</v>
      </c>
      <c r="AQ65" s="19">
        <v>29892.47839473284</v>
      </c>
      <c r="AR65" s="19">
        <v>29033.579588640067</v>
      </c>
      <c r="AS65" s="19">
        <v>29403.812921386918</v>
      </c>
      <c r="AT65" s="19">
        <v>28667.725289563907</v>
      </c>
      <c r="AU65" s="20">
        <f t="shared" si="4"/>
        <v>20.139317137571339</v>
      </c>
      <c r="AV65" s="20">
        <f t="shared" si="10"/>
        <v>23.99222443049101</v>
      </c>
      <c r="AW65" s="20">
        <f t="shared" si="11"/>
        <v>21.71346673163179</v>
      </c>
      <c r="AX65" s="20">
        <f t="shared" si="5"/>
        <v>21.948336099898047</v>
      </c>
      <c r="BA65" s="20">
        <f t="shared" si="12"/>
        <v>21.948336099898047</v>
      </c>
      <c r="BB65" s="25">
        <f t="shared" si="13"/>
        <v>34959.813988312861</v>
      </c>
      <c r="BD65" s="49">
        <f t="shared" si="6"/>
        <v>1.2174071405382723</v>
      </c>
      <c r="BE65" s="20">
        <f t="shared" si="7"/>
        <v>0.63077897745752276</v>
      </c>
      <c r="BF65" s="20">
        <f t="shared" si="8"/>
        <v>0.92409305899789751</v>
      </c>
      <c r="BH65" s="25">
        <f t="shared" si="9"/>
        <v>28932.64174913735</v>
      </c>
    </row>
    <row r="66" spans="1:60">
      <c r="A66" s="3" t="s">
        <v>62</v>
      </c>
      <c r="B66" s="18">
        <v>24742.799999999999</v>
      </c>
      <c r="C66" s="18">
        <v>24786.400000000001</v>
      </c>
      <c r="D66" s="18">
        <v>25731.200000000001</v>
      </c>
      <c r="E66" s="18">
        <v>28176.6</v>
      </c>
      <c r="F66" s="18">
        <v>27131</v>
      </c>
      <c r="G66" s="18">
        <v>28021</v>
      </c>
      <c r="H66" s="18">
        <v>27918.6</v>
      </c>
      <c r="I66" s="18">
        <v>25901.1</v>
      </c>
      <c r="J66" s="18">
        <v>26608.7</v>
      </c>
      <c r="K66" s="18">
        <v>27607.1</v>
      </c>
      <c r="L66" s="18">
        <v>26904.7</v>
      </c>
      <c r="M66" s="18">
        <v>33794.199999999997</v>
      </c>
      <c r="N66" s="18">
        <v>25872.2</v>
      </c>
      <c r="O66" s="18">
        <v>26387.200000000001</v>
      </c>
      <c r="P66" s="18">
        <v>27140.400000000001</v>
      </c>
      <c r="Q66" s="18">
        <v>27218.2</v>
      </c>
      <c r="R66" s="18">
        <v>30075.5</v>
      </c>
      <c r="S66" s="18">
        <v>29915.5</v>
      </c>
      <c r="T66" s="18">
        <v>28341.5</v>
      </c>
      <c r="U66" s="18">
        <v>28179.5</v>
      </c>
      <c r="V66" s="18">
        <v>27933.8</v>
      </c>
      <c r="W66" s="18">
        <v>28022.2</v>
      </c>
      <c r="X66" s="18">
        <v>28412.1</v>
      </c>
      <c r="Y66" s="75">
        <v>34700.6</v>
      </c>
      <c r="Z66" s="19">
        <v>27594.036794305037</v>
      </c>
      <c r="AA66" s="19">
        <v>27257.311190380704</v>
      </c>
      <c r="AB66" s="19">
        <v>29212.034689923239</v>
      </c>
      <c r="AC66" s="19">
        <v>30214.952135959447</v>
      </c>
      <c r="AD66" s="19">
        <v>32259.986146209067</v>
      </c>
      <c r="AE66" s="19">
        <v>32021.045047003587</v>
      </c>
      <c r="AF66" s="19">
        <v>29877.113143639941</v>
      </c>
      <c r="AG66" s="19">
        <v>29065.31894849813</v>
      </c>
      <c r="AH66" s="19">
        <v>29566.701110124675</v>
      </c>
      <c r="AI66" s="19">
        <v>30042.210103821209</v>
      </c>
      <c r="AJ66" s="19">
        <v>30241.591190468571</v>
      </c>
      <c r="AK66" s="77">
        <v>36519.468447649757</v>
      </c>
      <c r="AL66" s="19">
        <v>30285.935242960881</v>
      </c>
      <c r="AM66" s="19">
        <v>30367.696510276182</v>
      </c>
      <c r="AN66" s="19">
        <v>32257.540242020314</v>
      </c>
      <c r="AO66" s="19">
        <v>32698.678729324878</v>
      </c>
      <c r="AP66" s="19">
        <v>35327.087461468873</v>
      </c>
      <c r="AQ66" s="19">
        <v>34587.432672881543</v>
      </c>
      <c r="AR66" s="19">
        <v>34052.15644960713</v>
      </c>
      <c r="AS66" s="19">
        <v>33272.673814444504</v>
      </c>
      <c r="AT66" s="19">
        <v>32852.225777399224</v>
      </c>
      <c r="AU66" s="20">
        <f t="shared" si="4"/>
        <v>27.00432565288795</v>
      </c>
      <c r="AV66" s="20">
        <f t="shared" si="10"/>
        <v>24.22441629853439</v>
      </c>
      <c r="AW66" s="20">
        <f t="shared" si="11"/>
        <v>23.515532935611169</v>
      </c>
      <c r="AX66" s="20">
        <f t="shared" si="5"/>
        <v>24.914758295677832</v>
      </c>
      <c r="BA66" s="20">
        <f t="shared" si="12"/>
        <v>24.914758295677832</v>
      </c>
      <c r="BB66" s="25">
        <f t="shared" si="13"/>
        <v>41037.278424588607</v>
      </c>
      <c r="BD66" s="49">
        <f t="shared" si="6"/>
        <v>1.7122625636325859</v>
      </c>
      <c r="BE66" s="20">
        <f t="shared" si="7"/>
        <v>2.2826018967425132</v>
      </c>
      <c r="BF66" s="20">
        <f t="shared" si="8"/>
        <v>1.9974322301875496</v>
      </c>
      <c r="BH66" s="25">
        <f t="shared" si="9"/>
        <v>33508.426723410979</v>
      </c>
    </row>
    <row r="67" spans="1:60">
      <c r="A67" s="3" t="s">
        <v>63</v>
      </c>
      <c r="B67" s="18">
        <v>21025.5</v>
      </c>
      <c r="C67" s="18">
        <v>21126.3</v>
      </c>
      <c r="D67" s="18">
        <v>21602.6</v>
      </c>
      <c r="E67" s="18">
        <v>22901.200000000001</v>
      </c>
      <c r="F67" s="18">
        <v>22928.799999999999</v>
      </c>
      <c r="G67" s="18">
        <v>23591.4</v>
      </c>
      <c r="H67" s="18">
        <v>22742</v>
      </c>
      <c r="I67" s="18">
        <v>22031.1</v>
      </c>
      <c r="J67" s="18">
        <v>22191.7</v>
      </c>
      <c r="K67" s="18">
        <v>22082.400000000001</v>
      </c>
      <c r="L67" s="18">
        <v>22049.1</v>
      </c>
      <c r="M67" s="18">
        <v>26221.1</v>
      </c>
      <c r="N67" s="18">
        <v>21676.6</v>
      </c>
      <c r="O67" s="18">
        <v>21922.799999999999</v>
      </c>
      <c r="P67" s="18">
        <v>22520.9</v>
      </c>
      <c r="Q67" s="18">
        <v>22972</v>
      </c>
      <c r="R67" s="18">
        <v>23773.599999999999</v>
      </c>
      <c r="S67" s="18">
        <v>24265.7</v>
      </c>
      <c r="T67" s="18">
        <v>22797.599999999999</v>
      </c>
      <c r="U67" s="18">
        <v>22698</v>
      </c>
      <c r="V67" s="18">
        <v>22793.8</v>
      </c>
      <c r="W67" s="18">
        <v>22633.5</v>
      </c>
      <c r="X67" s="18">
        <v>22960.5</v>
      </c>
      <c r="Y67" s="75">
        <v>31196.5</v>
      </c>
      <c r="Z67" s="19">
        <v>22609.567371616009</v>
      </c>
      <c r="AA67" s="19">
        <v>23132.707621321999</v>
      </c>
      <c r="AB67" s="19">
        <v>23960.069090342618</v>
      </c>
      <c r="AC67" s="19">
        <v>24026.931455295919</v>
      </c>
      <c r="AD67" s="19">
        <v>25069.776674149522</v>
      </c>
      <c r="AE67" s="19">
        <v>25545.932688653756</v>
      </c>
      <c r="AF67" s="19">
        <v>23921.195297584756</v>
      </c>
      <c r="AG67" s="19">
        <v>23979.717674587384</v>
      </c>
      <c r="AH67" s="19">
        <v>24183.366626290535</v>
      </c>
      <c r="AI67" s="19">
        <v>24258.522525177061</v>
      </c>
      <c r="AJ67" s="19">
        <v>24477.784806033556</v>
      </c>
      <c r="AK67" s="77">
        <v>31402.703073234065</v>
      </c>
      <c r="AL67" s="19">
        <v>25275.103105461418</v>
      </c>
      <c r="AM67" s="19">
        <v>25518.390746038975</v>
      </c>
      <c r="AN67" s="19">
        <v>25644.087121088807</v>
      </c>
      <c r="AO67" s="19">
        <v>26364.222529234459</v>
      </c>
      <c r="AP67" s="19">
        <v>27254.367390290314</v>
      </c>
      <c r="AQ67" s="19">
        <v>27788.258853038242</v>
      </c>
      <c r="AR67" s="19">
        <v>26209.422188065426</v>
      </c>
      <c r="AS67" s="19">
        <v>26075.000024154029</v>
      </c>
      <c r="AT67" s="19">
        <v>26101.75029226223</v>
      </c>
      <c r="AU67" s="20">
        <f t="shared" si="4"/>
        <v>18.157238967722154</v>
      </c>
      <c r="AV67" s="20">
        <f t="shared" si="10"/>
        <v>36.863971781800316</v>
      </c>
      <c r="AW67" s="20">
        <f t="shared" si="11"/>
        <v>29.852487283946438</v>
      </c>
      <c r="AX67" s="20">
        <f t="shared" si="5"/>
        <v>28.291232677822972</v>
      </c>
      <c r="BA67" s="20">
        <f t="shared" si="12"/>
        <v>28.291232677822972</v>
      </c>
      <c r="BB67" s="25">
        <f t="shared" si="13"/>
        <v>33486.257200430475</v>
      </c>
      <c r="BD67" s="49">
        <f t="shared" si="6"/>
        <v>0.73133922382402561</v>
      </c>
      <c r="BE67" s="20">
        <f t="shared" si="7"/>
        <v>1.2174408315132985</v>
      </c>
      <c r="BF67" s="20">
        <f t="shared" si="8"/>
        <v>0.97439002766866212</v>
      </c>
      <c r="BH67" s="25">
        <f t="shared" si="9"/>
        <v>26356.083144157008</v>
      </c>
    </row>
    <row r="68" spans="1:60">
      <c r="A68" s="3" t="s">
        <v>64</v>
      </c>
      <c r="B68" s="18">
        <v>20407.400000000001</v>
      </c>
      <c r="C68" s="18">
        <v>20873.900000000001</v>
      </c>
      <c r="D68" s="18">
        <v>21755.3</v>
      </c>
      <c r="E68" s="18">
        <v>22558</v>
      </c>
      <c r="F68" s="18">
        <v>23146.400000000001</v>
      </c>
      <c r="G68" s="18">
        <v>23471.5</v>
      </c>
      <c r="H68" s="18">
        <v>23097.1</v>
      </c>
      <c r="I68" s="18">
        <v>21852</v>
      </c>
      <c r="J68" s="18">
        <v>22265.5</v>
      </c>
      <c r="K68" s="18">
        <v>22823</v>
      </c>
      <c r="L68" s="18">
        <v>22593.599999999999</v>
      </c>
      <c r="M68" s="18">
        <v>28704.7</v>
      </c>
      <c r="N68" s="18">
        <v>22205.1</v>
      </c>
      <c r="O68" s="18">
        <v>22846.7</v>
      </c>
      <c r="P68" s="18">
        <v>23711.200000000001</v>
      </c>
      <c r="Q68" s="18">
        <v>23655.5</v>
      </c>
      <c r="R68" s="18">
        <v>24368.3</v>
      </c>
      <c r="S68" s="18">
        <v>25442.7</v>
      </c>
      <c r="T68" s="18">
        <v>23875.599999999999</v>
      </c>
      <c r="U68" s="18">
        <v>23904.799999999999</v>
      </c>
      <c r="V68" s="18">
        <v>23930.1</v>
      </c>
      <c r="W68" s="18">
        <v>24245.9</v>
      </c>
      <c r="X68" s="18">
        <v>24576.2</v>
      </c>
      <c r="Y68" s="75">
        <v>30415.1</v>
      </c>
      <c r="Z68" s="19">
        <v>24134.198968692745</v>
      </c>
      <c r="AA68" s="19">
        <v>24069.207767762957</v>
      </c>
      <c r="AB68" s="19">
        <v>25406.307337957867</v>
      </c>
      <c r="AC68" s="19">
        <v>25353.136915828356</v>
      </c>
      <c r="AD68" s="19">
        <v>26254.790438381904</v>
      </c>
      <c r="AE68" s="19">
        <v>26809.122112964382</v>
      </c>
      <c r="AF68" s="19">
        <v>25972.144556192452</v>
      </c>
      <c r="AG68" s="19">
        <v>25146.644247743821</v>
      </c>
      <c r="AH68" s="19">
        <v>25692.930020757485</v>
      </c>
      <c r="AI68" s="19">
        <v>26010.100026340213</v>
      </c>
      <c r="AJ68" s="19">
        <v>25871.967837703218</v>
      </c>
      <c r="AK68" s="77">
        <v>33471.98765194069</v>
      </c>
      <c r="AL68" s="19">
        <v>26714.078204784022</v>
      </c>
      <c r="AM68" s="19">
        <v>26462.25231954519</v>
      </c>
      <c r="AN68" s="19">
        <v>27399.992453101422</v>
      </c>
      <c r="AO68" s="19">
        <v>27327.183247664558</v>
      </c>
      <c r="AP68" s="19">
        <v>27757.351090397344</v>
      </c>
      <c r="AQ68" s="19">
        <v>28566.348506858136</v>
      </c>
      <c r="AR68" s="19">
        <v>27248.130703529983</v>
      </c>
      <c r="AS68" s="19">
        <v>27496.316304425818</v>
      </c>
      <c r="AT68" s="19">
        <v>27511.238027334988</v>
      </c>
      <c r="AU68" s="20">
        <f t="shared" si="4"/>
        <v>28.92007814780715</v>
      </c>
      <c r="AV68" s="20">
        <f t="shared" ref="AV68:AV99" si="14">((Y68-V68)/V68)*100</f>
        <v>27.099761388376979</v>
      </c>
      <c r="AW68" s="20">
        <f t="shared" ref="AW68:AW99" si="15">((AK68-AH68)/AH68)*100</f>
        <v>30.277035841760569</v>
      </c>
      <c r="AX68" s="20">
        <f t="shared" si="5"/>
        <v>28.765625125981568</v>
      </c>
      <c r="BA68" s="20">
        <f t="shared" ref="BA68:BA99" si="16">AX68</f>
        <v>28.765625125981568</v>
      </c>
      <c r="BB68" s="25">
        <f t="shared" ref="BB68:BB99" si="17">(AT68*(BA68/100))+AT68</f>
        <v>35425.017625794659</v>
      </c>
      <c r="BD68" s="49">
        <f t="shared" si="6"/>
        <v>2.6999469287633659</v>
      </c>
      <c r="BE68" s="20">
        <f t="shared" si="7"/>
        <v>0.69683689949370042</v>
      </c>
      <c r="BF68" s="20">
        <f t="shared" si="8"/>
        <v>1.6983919141285333</v>
      </c>
      <c r="BH68" s="25">
        <f t="shared" si="9"/>
        <v>27978.4866694679</v>
      </c>
    </row>
    <row r="69" spans="1:60">
      <c r="A69" s="2" t="s">
        <v>65</v>
      </c>
      <c r="B69" s="15">
        <v>35566</v>
      </c>
      <c r="C69" s="16">
        <v>35876.1</v>
      </c>
      <c r="D69" s="15">
        <v>38167.1</v>
      </c>
      <c r="E69" s="16">
        <v>41529.300000000003</v>
      </c>
      <c r="F69" s="16">
        <v>40334.300000000003</v>
      </c>
      <c r="G69" s="16">
        <v>41337.1</v>
      </c>
      <c r="H69" s="16">
        <v>38824.699999999997</v>
      </c>
      <c r="I69" s="16">
        <v>36873.300000000003</v>
      </c>
      <c r="J69" s="15">
        <v>38663.599999999999</v>
      </c>
      <c r="K69" s="16">
        <v>37665</v>
      </c>
      <c r="L69" s="15">
        <v>37277.199999999997</v>
      </c>
      <c r="M69" s="15">
        <v>49151.7</v>
      </c>
      <c r="N69" s="15">
        <v>38038.5</v>
      </c>
      <c r="O69" s="15">
        <v>37998.1</v>
      </c>
      <c r="P69" s="15">
        <v>40411.5</v>
      </c>
      <c r="Q69" s="15">
        <v>42036.9</v>
      </c>
      <c r="R69" s="15">
        <v>44146.8</v>
      </c>
      <c r="S69" s="15">
        <v>44079.199999999997</v>
      </c>
      <c r="T69" s="16">
        <v>40551.599999999999</v>
      </c>
      <c r="U69" s="15">
        <v>39410.199999999997</v>
      </c>
      <c r="V69" s="16">
        <v>41251.4</v>
      </c>
      <c r="W69" s="16">
        <v>39958</v>
      </c>
      <c r="X69" s="16">
        <v>39742.300000000003</v>
      </c>
      <c r="Y69" s="74">
        <v>53179.3</v>
      </c>
      <c r="Z69" s="17">
        <v>39671.855189776223</v>
      </c>
      <c r="AA69" s="17">
        <v>39814.548095172788</v>
      </c>
      <c r="AB69" s="17">
        <v>42873.607318650567</v>
      </c>
      <c r="AC69" s="17">
        <v>45433.243146944034</v>
      </c>
      <c r="AD69" s="17">
        <v>47724.421506923754</v>
      </c>
      <c r="AE69" s="17">
        <v>47448.931319285497</v>
      </c>
      <c r="AF69" s="17">
        <v>42402.009539113635</v>
      </c>
      <c r="AG69" s="17">
        <v>40666.062632520523</v>
      </c>
      <c r="AH69" s="17">
        <v>42374.167276496089</v>
      </c>
      <c r="AI69" s="17">
        <v>42173.44577917397</v>
      </c>
      <c r="AJ69" s="17">
        <v>41716.747314555534</v>
      </c>
      <c r="AK69" s="76">
        <v>55129.880976234621</v>
      </c>
      <c r="AL69" s="17">
        <v>43098.849106703317</v>
      </c>
      <c r="AM69" s="17">
        <v>43581.295005869993</v>
      </c>
      <c r="AN69" s="17">
        <v>46697.709914263462</v>
      </c>
      <c r="AO69" s="17">
        <v>47206.798771521419</v>
      </c>
      <c r="AP69" s="17">
        <v>51417.039934989771</v>
      </c>
      <c r="AQ69" s="17">
        <v>50237.54686647273</v>
      </c>
      <c r="AR69" s="17">
        <v>46409.911720657343</v>
      </c>
      <c r="AS69" s="17">
        <v>45192.41734284375</v>
      </c>
      <c r="AT69" s="17">
        <v>46160.916410194783</v>
      </c>
      <c r="AU69" s="20">
        <f t="shared" ref="AU69:AU99" si="18">((M69-J69)/J69)*100</f>
        <v>27.126547967597425</v>
      </c>
      <c r="AV69" s="20">
        <f t="shared" si="14"/>
        <v>28.915139849799036</v>
      </c>
      <c r="AW69" s="20">
        <f t="shared" si="15"/>
        <v>30.102570786833638</v>
      </c>
      <c r="AX69" s="20">
        <f t="shared" ref="AX69:AX99" si="19">(AU69+AV69+AW69)/3</f>
        <v>28.714752868076701</v>
      </c>
      <c r="BA69" s="20">
        <f t="shared" si="16"/>
        <v>28.714752868076701</v>
      </c>
      <c r="BB69" s="25">
        <f t="shared" si="17"/>
        <v>59415.909479021677</v>
      </c>
      <c r="BD69" s="49">
        <f t="shared" ref="BD69:BD99" si="20">((X69-V69)/V69)*100</f>
        <v>-3.6583000819366092</v>
      </c>
      <c r="BE69" s="20">
        <f t="shared" ref="BE69:BE99" si="21">((AJ69-AH69)/AH69)*100</f>
        <v>-1.5514640267756012</v>
      </c>
      <c r="BF69" s="20">
        <f t="shared" ref="BF69:BF99" si="22">(BD69+BE69)/2</f>
        <v>-2.6048820543561053</v>
      </c>
      <c r="BH69" s="25">
        <f t="shared" ref="BH69:BH99" si="23">(AT69*(BF69/100))+AT69</f>
        <v>44958.478982499299</v>
      </c>
    </row>
    <row r="70" spans="1:60">
      <c r="A70" s="3" t="s">
        <v>66</v>
      </c>
      <c r="B70" s="18">
        <v>20145.599999999999</v>
      </c>
      <c r="C70" s="18">
        <v>20411.400000000001</v>
      </c>
      <c r="D70" s="18">
        <v>21150.9</v>
      </c>
      <c r="E70" s="18">
        <v>20641.2</v>
      </c>
      <c r="F70" s="18">
        <v>22501</v>
      </c>
      <c r="G70" s="18">
        <v>22540.799999999999</v>
      </c>
      <c r="H70" s="18">
        <v>21943.5</v>
      </c>
      <c r="I70" s="18">
        <v>21611.5</v>
      </c>
      <c r="J70" s="18">
        <v>21722.9</v>
      </c>
      <c r="K70" s="18">
        <v>21613.599999999999</v>
      </c>
      <c r="L70" s="18">
        <v>21482.9</v>
      </c>
      <c r="M70" s="18">
        <v>26998.5</v>
      </c>
      <c r="N70" s="18">
        <v>20931.400000000001</v>
      </c>
      <c r="O70" s="18">
        <v>21113.3</v>
      </c>
      <c r="P70" s="18">
        <v>22596.6</v>
      </c>
      <c r="Q70" s="18">
        <v>22021.200000000001</v>
      </c>
      <c r="R70" s="18">
        <v>24453.200000000001</v>
      </c>
      <c r="S70" s="18">
        <v>25173.5</v>
      </c>
      <c r="T70" s="18">
        <v>22734.5</v>
      </c>
      <c r="U70" s="18">
        <v>22675.7</v>
      </c>
      <c r="V70" s="18">
        <v>23088.9</v>
      </c>
      <c r="W70" s="18">
        <v>22943.8</v>
      </c>
      <c r="X70" s="18">
        <v>23491</v>
      </c>
      <c r="Y70" s="75">
        <v>29324.799999999999</v>
      </c>
      <c r="Z70" s="19">
        <v>22588.599956129889</v>
      </c>
      <c r="AA70" s="19">
        <v>22445.953933011991</v>
      </c>
      <c r="AB70" s="19">
        <v>23862.219874959468</v>
      </c>
      <c r="AC70" s="19">
        <v>24047.648543650615</v>
      </c>
      <c r="AD70" s="19">
        <v>26561.481176677411</v>
      </c>
      <c r="AE70" s="19">
        <v>27260.053919768765</v>
      </c>
      <c r="AF70" s="19">
        <v>24771.664321694265</v>
      </c>
      <c r="AG70" s="19">
        <v>24529.215354466171</v>
      </c>
      <c r="AH70" s="19">
        <v>25640.187131575749</v>
      </c>
      <c r="AI70" s="19">
        <v>25656.998113543235</v>
      </c>
      <c r="AJ70" s="19">
        <v>25022.174377733554</v>
      </c>
      <c r="AK70" s="77">
        <v>31571.049484264517</v>
      </c>
      <c r="AL70" s="19">
        <v>25548.408337392222</v>
      </c>
      <c r="AM70" s="19">
        <v>25509.702776474987</v>
      </c>
      <c r="AN70" s="19">
        <v>26621.887476242136</v>
      </c>
      <c r="AO70" s="19">
        <v>26501.668704118092</v>
      </c>
      <c r="AP70" s="19">
        <v>29707.107606606955</v>
      </c>
      <c r="AQ70" s="19">
        <v>29506.675412110577</v>
      </c>
      <c r="AR70" s="19">
        <v>27399.59753191737</v>
      </c>
      <c r="AS70" s="19">
        <v>26981.222122512292</v>
      </c>
      <c r="AT70" s="19">
        <v>27084.681346405185</v>
      </c>
      <c r="AU70" s="20">
        <f t="shared" si="18"/>
        <v>24.285891846852852</v>
      </c>
      <c r="AV70" s="20">
        <f t="shared" si="14"/>
        <v>27.008216069193409</v>
      </c>
      <c r="AW70" s="20">
        <f t="shared" si="15"/>
        <v>23.131119606318876</v>
      </c>
      <c r="AX70" s="20">
        <f t="shared" si="19"/>
        <v>24.80840917412171</v>
      </c>
      <c r="BA70" s="20">
        <f t="shared" si="16"/>
        <v>24.80840917412171</v>
      </c>
      <c r="BB70" s="25">
        <f t="shared" si="17"/>
        <v>33803.959918328401</v>
      </c>
      <c r="BD70" s="49">
        <f t="shared" si="20"/>
        <v>1.7415294795334491</v>
      </c>
      <c r="BE70" s="20">
        <f t="shared" si="21"/>
        <v>-2.4103285622323538</v>
      </c>
      <c r="BF70" s="20">
        <f t="shared" si="22"/>
        <v>-0.33439954134945238</v>
      </c>
      <c r="BH70" s="25">
        <f t="shared" si="23"/>
        <v>26994.110296206843</v>
      </c>
    </row>
    <row r="71" spans="1:60">
      <c r="A71" s="3" t="s">
        <v>67</v>
      </c>
      <c r="B71" s="18">
        <v>29054.1</v>
      </c>
      <c r="C71" s="18">
        <v>28653.3</v>
      </c>
      <c r="D71" s="18">
        <v>30347.7</v>
      </c>
      <c r="E71" s="18">
        <v>31107.8</v>
      </c>
      <c r="F71" s="18">
        <v>31166.3</v>
      </c>
      <c r="G71" s="18">
        <v>32649</v>
      </c>
      <c r="H71" s="18">
        <v>30920.7</v>
      </c>
      <c r="I71" s="18">
        <v>29252</v>
      </c>
      <c r="J71" s="18">
        <v>30158.2</v>
      </c>
      <c r="K71" s="18">
        <v>30547.5</v>
      </c>
      <c r="L71" s="18">
        <v>30623.200000000001</v>
      </c>
      <c r="M71" s="18">
        <v>37606.5</v>
      </c>
      <c r="N71" s="18">
        <v>29961.9</v>
      </c>
      <c r="O71" s="18">
        <v>29873.599999999999</v>
      </c>
      <c r="P71" s="18">
        <v>31309.9</v>
      </c>
      <c r="Q71" s="18">
        <v>31781.7</v>
      </c>
      <c r="R71" s="18">
        <v>32826.300000000003</v>
      </c>
      <c r="S71" s="18">
        <v>34127.800000000003</v>
      </c>
      <c r="T71" s="18">
        <v>32045.7</v>
      </c>
      <c r="U71" s="18">
        <v>31637.599999999999</v>
      </c>
      <c r="V71" s="18">
        <v>32279.7</v>
      </c>
      <c r="W71" s="18">
        <v>32630.7</v>
      </c>
      <c r="X71" s="18">
        <v>33320.9</v>
      </c>
      <c r="Y71" s="75">
        <v>41029.9</v>
      </c>
      <c r="Z71" s="19">
        <v>32256.500282926805</v>
      </c>
      <c r="AA71" s="19">
        <v>32861.983641831037</v>
      </c>
      <c r="AB71" s="19">
        <v>34061.183911584019</v>
      </c>
      <c r="AC71" s="19">
        <v>34661.682372191179</v>
      </c>
      <c r="AD71" s="19">
        <v>35984.7743034753</v>
      </c>
      <c r="AE71" s="19">
        <v>37438.70686359518</v>
      </c>
      <c r="AF71" s="19">
        <v>33061.05226488562</v>
      </c>
      <c r="AG71" s="19">
        <v>32049.924003019612</v>
      </c>
      <c r="AH71" s="19">
        <v>32669.80844074249</v>
      </c>
      <c r="AI71" s="19">
        <v>33686.00807846211</v>
      </c>
      <c r="AJ71" s="19">
        <v>33623.156325404183</v>
      </c>
      <c r="AK71" s="77">
        <v>41646.002567759584</v>
      </c>
      <c r="AL71" s="19">
        <v>33809.365002895247</v>
      </c>
      <c r="AM71" s="19">
        <v>34437.64804521999</v>
      </c>
      <c r="AN71" s="19">
        <v>35336.677314905493</v>
      </c>
      <c r="AO71" s="19">
        <v>35910.500840290326</v>
      </c>
      <c r="AP71" s="19">
        <v>38729.710822573397</v>
      </c>
      <c r="AQ71" s="19">
        <v>40338.331713316074</v>
      </c>
      <c r="AR71" s="19">
        <v>37804.898131105751</v>
      </c>
      <c r="AS71" s="19">
        <v>36471.267928755304</v>
      </c>
      <c r="AT71" s="19">
        <v>36787.314156088527</v>
      </c>
      <c r="AU71" s="20">
        <f t="shared" si="18"/>
        <v>24.697428891644723</v>
      </c>
      <c r="AV71" s="20">
        <f t="shared" si="14"/>
        <v>27.107439040635445</v>
      </c>
      <c r="AW71" s="20">
        <f t="shared" si="15"/>
        <v>27.475502782020879</v>
      </c>
      <c r="AX71" s="20">
        <f t="shared" si="19"/>
        <v>26.426790238100349</v>
      </c>
      <c r="BA71" s="20">
        <f t="shared" si="16"/>
        <v>26.426790238100349</v>
      </c>
      <c r="BB71" s="25">
        <f t="shared" si="17"/>
        <v>46509.020502349042</v>
      </c>
      <c r="BD71" s="49">
        <f t="shared" si="20"/>
        <v>3.2255566191755207</v>
      </c>
      <c r="BE71" s="20">
        <f t="shared" si="21"/>
        <v>2.9181312354215501</v>
      </c>
      <c r="BF71" s="20">
        <f t="shared" si="22"/>
        <v>3.0718439272985352</v>
      </c>
      <c r="BH71" s="25">
        <f t="shared" si="23"/>
        <v>37917.363032008565</v>
      </c>
    </row>
    <row r="72" spans="1:60">
      <c r="A72" s="3" t="s">
        <v>68</v>
      </c>
      <c r="B72" s="18">
        <v>50293.7</v>
      </c>
      <c r="C72" s="18">
        <v>51027.5</v>
      </c>
      <c r="D72" s="18">
        <v>55293.3</v>
      </c>
      <c r="E72" s="18">
        <v>63238.3</v>
      </c>
      <c r="F72" s="18">
        <v>59498.5</v>
      </c>
      <c r="G72" s="18">
        <v>60385.8</v>
      </c>
      <c r="H72" s="18">
        <v>55501.3</v>
      </c>
      <c r="I72" s="18">
        <v>52557</v>
      </c>
      <c r="J72" s="18">
        <v>56410.400000000001</v>
      </c>
      <c r="K72" s="18">
        <v>52428.1</v>
      </c>
      <c r="L72" s="18">
        <v>51528.1</v>
      </c>
      <c r="M72" s="18">
        <v>73563.5</v>
      </c>
      <c r="N72" s="18">
        <v>54950.3</v>
      </c>
      <c r="O72" s="18">
        <v>55160.5</v>
      </c>
      <c r="P72" s="18">
        <v>59319.3</v>
      </c>
      <c r="Q72" s="18">
        <v>63085.1</v>
      </c>
      <c r="R72" s="18">
        <v>67432.399999999994</v>
      </c>
      <c r="S72" s="18">
        <v>65262.8</v>
      </c>
      <c r="T72" s="18">
        <v>58535.5</v>
      </c>
      <c r="U72" s="18">
        <v>55511.5</v>
      </c>
      <c r="V72" s="18">
        <v>59784.7</v>
      </c>
      <c r="W72" s="18">
        <v>55278.7</v>
      </c>
      <c r="X72" s="18">
        <v>54077.3</v>
      </c>
      <c r="Y72" s="75">
        <v>78722.2</v>
      </c>
      <c r="Z72" s="19">
        <v>56267.021372892486</v>
      </c>
      <c r="AA72" s="19">
        <v>56017.259844585082</v>
      </c>
      <c r="AB72" s="19">
        <v>61906.270015702677</v>
      </c>
      <c r="AC72" s="19">
        <v>67375.885924534829</v>
      </c>
      <c r="AD72" s="19">
        <v>71682.821370734368</v>
      </c>
      <c r="AE72" s="19">
        <v>68430.893166592519</v>
      </c>
      <c r="AF72" s="19">
        <v>61564.683671249448</v>
      </c>
      <c r="AG72" s="19">
        <v>58321.96089658828</v>
      </c>
      <c r="AH72" s="19">
        <v>61942.575087946614</v>
      </c>
      <c r="AI72" s="19">
        <v>59737.307432731417</v>
      </c>
      <c r="AJ72" s="19">
        <v>58645.470982283477</v>
      </c>
      <c r="AK72" s="77">
        <v>83715.845798177528</v>
      </c>
      <c r="AL72" s="19">
        <v>62084.131480534474</v>
      </c>
      <c r="AM72" s="19">
        <v>62882.021467122213</v>
      </c>
      <c r="AN72" s="19">
        <v>69655.90757840882</v>
      </c>
      <c r="AO72" s="19">
        <v>70333.89931706326</v>
      </c>
      <c r="AP72" s="19">
        <v>77614.145282392754</v>
      </c>
      <c r="AQ72" s="19">
        <v>72097.283468469352</v>
      </c>
      <c r="AR72" s="19">
        <v>65580.718090773575</v>
      </c>
      <c r="AS72" s="19">
        <v>63800.700872812798</v>
      </c>
      <c r="AT72" s="19">
        <v>66178.630936460264</v>
      </c>
      <c r="AU72" s="20">
        <f t="shared" si="18"/>
        <v>30.407690780423462</v>
      </c>
      <c r="AV72" s="20">
        <f t="shared" si="14"/>
        <v>31.676164637440685</v>
      </c>
      <c r="AW72" s="20">
        <f t="shared" si="15"/>
        <v>35.150735466384845</v>
      </c>
      <c r="AX72" s="20">
        <f t="shared" si="19"/>
        <v>32.41153029474966</v>
      </c>
      <c r="BA72" s="20">
        <f t="shared" si="16"/>
        <v>32.41153029474966</v>
      </c>
      <c r="BB72" s="25">
        <f t="shared" si="17"/>
        <v>87628.137951081648</v>
      </c>
      <c r="BD72" s="49">
        <f t="shared" si="20"/>
        <v>-9.5465896792992098</v>
      </c>
      <c r="BE72" s="20">
        <f t="shared" si="21"/>
        <v>-5.3228399061257612</v>
      </c>
      <c r="BF72" s="20">
        <f t="shared" si="22"/>
        <v>-7.4347147927124855</v>
      </c>
      <c r="BH72" s="25">
        <f t="shared" si="23"/>
        <v>61258.438472612652</v>
      </c>
    </row>
    <row r="73" spans="1:60">
      <c r="A73" s="4" t="s">
        <v>69</v>
      </c>
      <c r="B73" s="18">
        <v>53191.6</v>
      </c>
      <c r="C73" s="18">
        <v>52930.8</v>
      </c>
      <c r="D73" s="18">
        <v>60138.400000000001</v>
      </c>
      <c r="E73" s="18">
        <v>63379.199999999997</v>
      </c>
      <c r="F73" s="18">
        <v>61573.5</v>
      </c>
      <c r="G73" s="18">
        <v>65525</v>
      </c>
      <c r="H73" s="18">
        <v>58885.8</v>
      </c>
      <c r="I73" s="18">
        <v>54269.5</v>
      </c>
      <c r="J73" s="18">
        <v>61706.6</v>
      </c>
      <c r="K73" s="18">
        <v>55190.8</v>
      </c>
      <c r="L73" s="18">
        <v>53450.8</v>
      </c>
      <c r="M73" s="18">
        <v>82992.600000000006</v>
      </c>
      <c r="N73" s="18">
        <v>57415</v>
      </c>
      <c r="O73" s="18">
        <v>57025.5</v>
      </c>
      <c r="P73" s="18">
        <v>63101.1</v>
      </c>
      <c r="Q73" s="18">
        <v>61446.5</v>
      </c>
      <c r="R73" s="18">
        <v>70641.100000000006</v>
      </c>
      <c r="S73" s="18">
        <v>71075.399999999994</v>
      </c>
      <c r="T73" s="18">
        <v>60899.9</v>
      </c>
      <c r="U73" s="18">
        <v>56361.599999999999</v>
      </c>
      <c r="V73" s="18">
        <v>65031.4</v>
      </c>
      <c r="W73" s="18">
        <v>57275.9</v>
      </c>
      <c r="X73" s="18">
        <v>55641.2</v>
      </c>
      <c r="Y73" s="75">
        <v>87979.7</v>
      </c>
      <c r="Z73" s="19">
        <v>58625.757733359162</v>
      </c>
      <c r="AA73" s="19">
        <v>56902.833354268339</v>
      </c>
      <c r="AB73" s="19">
        <v>64635.245425667053</v>
      </c>
      <c r="AC73" s="19">
        <v>64768.470465962317</v>
      </c>
      <c r="AD73" s="19">
        <v>74159.269405322164</v>
      </c>
      <c r="AE73" s="19">
        <v>73340.309647032365</v>
      </c>
      <c r="AF73" s="19">
        <v>63000.062017067001</v>
      </c>
      <c r="AG73" s="19">
        <v>58866.518635246022</v>
      </c>
      <c r="AH73" s="19">
        <v>67116.493030194164</v>
      </c>
      <c r="AI73" s="19">
        <v>61508.328120716003</v>
      </c>
      <c r="AJ73" s="19">
        <v>59552.384039352619</v>
      </c>
      <c r="AK73" s="77">
        <v>93659.954544024746</v>
      </c>
      <c r="AL73" s="19">
        <v>64151.7880750697</v>
      </c>
      <c r="AM73" s="19">
        <v>64541.955630363816</v>
      </c>
      <c r="AN73" s="19">
        <v>72917.045608031287</v>
      </c>
      <c r="AO73" s="19">
        <v>67550.76333730582</v>
      </c>
      <c r="AP73" s="19">
        <v>78191.196058712652</v>
      </c>
      <c r="AQ73" s="19">
        <v>76795.016608874968</v>
      </c>
      <c r="AR73" s="19">
        <v>67599.459238176103</v>
      </c>
      <c r="AS73" s="19">
        <v>65065.054861005505</v>
      </c>
      <c r="AT73" s="19">
        <v>71579.690855103516</v>
      </c>
      <c r="AU73" s="20">
        <f t="shared" si="18"/>
        <v>34.495499671023858</v>
      </c>
      <c r="AV73" s="20">
        <f t="shared" si="14"/>
        <v>35.288030090079552</v>
      </c>
      <c r="AW73" s="20">
        <f t="shared" si="15"/>
        <v>39.548343954576545</v>
      </c>
      <c r="AX73" s="20">
        <f t="shared" si="19"/>
        <v>36.443957905226654</v>
      </c>
      <c r="BA73" s="20">
        <f t="shared" si="16"/>
        <v>36.443957905226654</v>
      </c>
      <c r="BB73" s="25">
        <f t="shared" si="17"/>
        <v>97666.163259028806</v>
      </c>
      <c r="BD73" s="49">
        <f t="shared" si="20"/>
        <v>-14.439486155918532</v>
      </c>
      <c r="BE73" s="20">
        <f t="shared" si="21"/>
        <v>-11.270119532971764</v>
      </c>
      <c r="BF73" s="20">
        <f t="shared" si="22"/>
        <v>-12.854802844445148</v>
      </c>
      <c r="BH73" s="25">
        <f t="shared" si="23"/>
        <v>62378.262719016624</v>
      </c>
    </row>
    <row r="74" spans="1:60">
      <c r="A74" s="4" t="s">
        <v>70</v>
      </c>
      <c r="B74" s="18">
        <v>70115.5</v>
      </c>
      <c r="C74" s="18">
        <v>71151</v>
      </c>
      <c r="D74" s="18">
        <v>71948.7</v>
      </c>
      <c r="E74" s="18">
        <v>99226.9</v>
      </c>
      <c r="F74" s="18">
        <v>86301.5</v>
      </c>
      <c r="G74" s="18">
        <v>79280.800000000003</v>
      </c>
      <c r="H74" s="18">
        <v>74963.199999999997</v>
      </c>
      <c r="I74" s="18">
        <v>72816.5</v>
      </c>
      <c r="J74" s="18">
        <v>73213.3</v>
      </c>
      <c r="K74" s="18">
        <v>70438.7</v>
      </c>
      <c r="L74" s="18">
        <v>71080.7</v>
      </c>
      <c r="M74" s="18">
        <v>89941.3</v>
      </c>
      <c r="N74" s="18">
        <v>77880.100000000006</v>
      </c>
      <c r="O74" s="18">
        <v>77992.800000000003</v>
      </c>
      <c r="P74" s="18">
        <v>80437.5</v>
      </c>
      <c r="Q74" s="18">
        <v>101554</v>
      </c>
      <c r="R74" s="18">
        <v>94768.5</v>
      </c>
      <c r="S74" s="18">
        <v>86719.7</v>
      </c>
      <c r="T74" s="18">
        <v>82525.600000000006</v>
      </c>
      <c r="U74" s="18">
        <v>78247.100000000006</v>
      </c>
      <c r="V74" s="18">
        <v>77392.800000000003</v>
      </c>
      <c r="W74" s="18">
        <v>75630.100000000006</v>
      </c>
      <c r="X74" s="18">
        <v>74205.2</v>
      </c>
      <c r="Y74" s="75">
        <v>98971.3</v>
      </c>
      <c r="Z74" s="19">
        <v>80259.785496522207</v>
      </c>
      <c r="AA74" s="19">
        <v>82329.238356959046</v>
      </c>
      <c r="AB74" s="19">
        <v>86741.255318095253</v>
      </c>
      <c r="AC74" s="19">
        <v>110635.72629481048</v>
      </c>
      <c r="AD74" s="19">
        <v>105617.01292632794</v>
      </c>
      <c r="AE74" s="19">
        <v>93377.075180962551</v>
      </c>
      <c r="AF74" s="19">
        <v>86971.015642282931</v>
      </c>
      <c r="AG74" s="19">
        <v>84204.599554577537</v>
      </c>
      <c r="AH74" s="19">
        <v>81840.573143836024</v>
      </c>
      <c r="AI74" s="19">
        <v>82769.495180998289</v>
      </c>
      <c r="AJ74" s="19">
        <v>81481.464963967956</v>
      </c>
      <c r="AK74" s="77">
        <v>102750.08338462371</v>
      </c>
      <c r="AL74" s="19">
        <v>88232.154783523234</v>
      </c>
      <c r="AM74" s="19">
        <v>91312.478761050632</v>
      </c>
      <c r="AN74" s="19">
        <v>96772.060776625352</v>
      </c>
      <c r="AO74" s="19">
        <v>112884.17270993874</v>
      </c>
      <c r="AP74" s="19">
        <v>117681.64843459288</v>
      </c>
      <c r="AQ74" s="19">
        <v>98366.211164538647</v>
      </c>
      <c r="AR74" s="19">
        <v>91307.57734482814</v>
      </c>
      <c r="AS74" s="19">
        <v>90869.353016728011</v>
      </c>
      <c r="AT74" s="19">
        <v>86012.605662773029</v>
      </c>
      <c r="AU74" s="20">
        <f t="shared" si="18"/>
        <v>22.848307616239126</v>
      </c>
      <c r="AV74" s="20">
        <f t="shared" si="14"/>
        <v>27.881792621535851</v>
      </c>
      <c r="AW74" s="20">
        <f t="shared" si="15"/>
        <v>25.549076011526594</v>
      </c>
      <c r="AX74" s="20">
        <f t="shared" si="19"/>
        <v>25.426392083100524</v>
      </c>
      <c r="BA74" s="20">
        <f t="shared" si="16"/>
        <v>25.426392083100524</v>
      </c>
      <c r="BB74" s="25">
        <f t="shared" si="17"/>
        <v>107882.50801948083</v>
      </c>
      <c r="BD74" s="49">
        <f t="shared" si="20"/>
        <v>-4.1187293908477347</v>
      </c>
      <c r="BE74" s="20">
        <f t="shared" si="21"/>
        <v>-0.4387899132095886</v>
      </c>
      <c r="BF74" s="20">
        <f t="shared" si="22"/>
        <v>-2.2787596520286617</v>
      </c>
      <c r="BH74" s="25">
        <f t="shared" si="23"/>
        <v>84052.58510927124</v>
      </c>
    </row>
    <row r="75" spans="1:60">
      <c r="A75" s="4" t="s">
        <v>71</v>
      </c>
      <c r="B75" s="18">
        <v>31263</v>
      </c>
      <c r="C75" s="18">
        <v>33332.1</v>
      </c>
      <c r="D75" s="18">
        <v>35188.400000000001</v>
      </c>
      <c r="E75" s="18">
        <v>37043.4</v>
      </c>
      <c r="F75" s="18">
        <v>36645.9</v>
      </c>
      <c r="G75" s="18">
        <v>38092.5</v>
      </c>
      <c r="H75" s="18">
        <v>35631.300000000003</v>
      </c>
      <c r="I75" s="18">
        <v>34899.800000000003</v>
      </c>
      <c r="J75" s="18">
        <v>35104</v>
      </c>
      <c r="K75" s="18">
        <v>34564</v>
      </c>
      <c r="L75" s="18">
        <v>33947.699999999997</v>
      </c>
      <c r="M75" s="18">
        <v>45734.1</v>
      </c>
      <c r="N75" s="18">
        <v>33826.6</v>
      </c>
      <c r="O75" s="18">
        <v>35077.599999999999</v>
      </c>
      <c r="P75" s="18">
        <v>37434.1</v>
      </c>
      <c r="Q75" s="18">
        <v>37261.9</v>
      </c>
      <c r="R75" s="18">
        <v>41906.9</v>
      </c>
      <c r="S75" s="18">
        <v>39917.300000000003</v>
      </c>
      <c r="T75" s="18">
        <v>36924.6</v>
      </c>
      <c r="U75" s="18">
        <v>37254.699999999997</v>
      </c>
      <c r="V75" s="18">
        <v>38093.4</v>
      </c>
      <c r="W75" s="18">
        <v>37010.6</v>
      </c>
      <c r="X75" s="18">
        <v>36736.199999999997</v>
      </c>
      <c r="Y75" s="75">
        <v>49016.4</v>
      </c>
      <c r="Z75" s="19">
        <v>35546.54533173197</v>
      </c>
      <c r="AA75" s="19">
        <v>35935.551414680202</v>
      </c>
      <c r="AB75" s="19">
        <v>39825.25592655388</v>
      </c>
      <c r="AC75" s="19">
        <v>40912.394228067009</v>
      </c>
      <c r="AD75" s="19">
        <v>43524.718211325875</v>
      </c>
      <c r="AE75" s="19">
        <v>42618.880709668454</v>
      </c>
      <c r="AF75" s="19">
        <v>41094.966399397461</v>
      </c>
      <c r="AG75" s="19">
        <v>38767.253100115093</v>
      </c>
      <c r="AH75" s="19">
        <v>39068.091569815595</v>
      </c>
      <c r="AI75" s="19">
        <v>40236.963818687786</v>
      </c>
      <c r="AJ75" s="19">
        <v>40714.985266879936</v>
      </c>
      <c r="AK75" s="77">
        <v>53558.954813172153</v>
      </c>
      <c r="AL75" s="19">
        <v>40175.558068364175</v>
      </c>
      <c r="AM75" s="19">
        <v>39990.359037917413</v>
      </c>
      <c r="AN75" s="19">
        <v>44842.909476922789</v>
      </c>
      <c r="AO75" s="19">
        <v>44395.695198501737</v>
      </c>
      <c r="AP75" s="19">
        <v>48590.031251627457</v>
      </c>
      <c r="AQ75" s="19">
        <v>45960.738941997661</v>
      </c>
      <c r="AR75" s="19">
        <v>44030.991668903545</v>
      </c>
      <c r="AS75" s="19">
        <v>42634.815742553692</v>
      </c>
      <c r="AT75" s="19">
        <v>43486.281487396023</v>
      </c>
      <c r="AU75" s="20">
        <f t="shared" si="18"/>
        <v>30.281734275296259</v>
      </c>
      <c r="AV75" s="20">
        <f t="shared" si="14"/>
        <v>28.674258532974218</v>
      </c>
      <c r="AW75" s="20">
        <f t="shared" si="15"/>
        <v>37.091300498927737</v>
      </c>
      <c r="AX75" s="20">
        <f t="shared" si="19"/>
        <v>32.015764435732741</v>
      </c>
      <c r="BA75" s="20">
        <f t="shared" si="16"/>
        <v>32.015764435732741</v>
      </c>
      <c r="BB75" s="25">
        <f t="shared" si="17"/>
        <v>57408.746930260386</v>
      </c>
      <c r="BD75" s="49">
        <f t="shared" si="20"/>
        <v>-3.5628219061569837</v>
      </c>
      <c r="BE75" s="20">
        <f t="shared" si="21"/>
        <v>4.2154444481151661</v>
      </c>
      <c r="BF75" s="20">
        <f t="shared" si="22"/>
        <v>0.32631127097909118</v>
      </c>
      <c r="BH75" s="25">
        <f t="shared" si="23"/>
        <v>43628.182125219093</v>
      </c>
    </row>
    <row r="76" spans="1:60">
      <c r="A76" s="3" t="s">
        <v>72</v>
      </c>
      <c r="B76" s="18">
        <v>27459.1</v>
      </c>
      <c r="C76" s="18">
        <v>28120.1</v>
      </c>
      <c r="D76" s="18">
        <v>28882.9</v>
      </c>
      <c r="E76" s="18">
        <v>29921.9</v>
      </c>
      <c r="F76" s="18">
        <v>29925.9</v>
      </c>
      <c r="G76" s="18">
        <v>30524.3</v>
      </c>
      <c r="H76" s="18">
        <v>29852.5</v>
      </c>
      <c r="I76" s="18">
        <v>28566</v>
      </c>
      <c r="J76" s="18">
        <v>29019.5</v>
      </c>
      <c r="K76" s="18">
        <v>30191.1</v>
      </c>
      <c r="L76" s="18">
        <v>29790.9</v>
      </c>
      <c r="M76" s="18">
        <v>35281.699999999997</v>
      </c>
      <c r="N76" s="18">
        <v>29158.3</v>
      </c>
      <c r="O76" s="18">
        <v>28651.599999999999</v>
      </c>
      <c r="P76" s="18">
        <v>30166</v>
      </c>
      <c r="Q76" s="18">
        <v>30719.7</v>
      </c>
      <c r="R76" s="18">
        <v>30987.5</v>
      </c>
      <c r="S76" s="18">
        <v>31900.3</v>
      </c>
      <c r="T76" s="18">
        <v>30474.2</v>
      </c>
      <c r="U76" s="18">
        <v>30160.5</v>
      </c>
      <c r="V76" s="18">
        <v>30388.7</v>
      </c>
      <c r="W76" s="18">
        <v>31270.1</v>
      </c>
      <c r="X76" s="18">
        <v>31095.4</v>
      </c>
      <c r="Y76" s="75">
        <v>37503.699999999997</v>
      </c>
      <c r="Z76" s="19">
        <v>29263.676131280743</v>
      </c>
      <c r="AA76" s="19">
        <v>29284.626948692592</v>
      </c>
      <c r="AB76" s="19">
        <v>31040.213269028216</v>
      </c>
      <c r="AC76" s="19">
        <v>32335.087808664444</v>
      </c>
      <c r="AD76" s="19">
        <v>32726.729288669299</v>
      </c>
      <c r="AE76" s="19">
        <v>34305.377774506858</v>
      </c>
      <c r="AF76" s="19">
        <v>32037.32937904563</v>
      </c>
      <c r="AG76" s="19">
        <v>30997.187587687593</v>
      </c>
      <c r="AH76" s="19">
        <v>31713.459848451854</v>
      </c>
      <c r="AI76" s="19">
        <v>32599.619129780571</v>
      </c>
      <c r="AJ76" s="19">
        <v>32511.899128587076</v>
      </c>
      <c r="AK76" s="77">
        <v>38246.373623503874</v>
      </c>
      <c r="AL76" s="19">
        <v>32959.524703677496</v>
      </c>
      <c r="AM76" s="19">
        <v>32679.904882330658</v>
      </c>
      <c r="AN76" s="19">
        <v>34149.269247462078</v>
      </c>
      <c r="AO76" s="19">
        <v>34554.28486820167</v>
      </c>
      <c r="AP76" s="19">
        <v>35424.260872586201</v>
      </c>
      <c r="AQ76" s="19">
        <v>36401.531700588908</v>
      </c>
      <c r="AR76" s="19">
        <v>34270.879917311329</v>
      </c>
      <c r="AS76" s="19">
        <v>33775.031731232753</v>
      </c>
      <c r="AT76" s="19">
        <v>33873.050665698538</v>
      </c>
      <c r="AU76" s="20">
        <f t="shared" si="18"/>
        <v>21.579282895983727</v>
      </c>
      <c r="AV76" s="20">
        <f t="shared" si="14"/>
        <v>23.413308236285186</v>
      </c>
      <c r="AW76" s="20">
        <f t="shared" si="15"/>
        <v>20.599814105022464</v>
      </c>
      <c r="AX76" s="20">
        <f t="shared" si="19"/>
        <v>21.864135079097125</v>
      </c>
      <c r="BA76" s="20">
        <f t="shared" si="16"/>
        <v>21.864135079097125</v>
      </c>
      <c r="BB76" s="25">
        <f t="shared" si="17"/>
        <v>41279.100218657877</v>
      </c>
      <c r="BD76" s="49">
        <f t="shared" si="20"/>
        <v>2.3255354786483156</v>
      </c>
      <c r="BE76" s="20">
        <f t="shared" si="21"/>
        <v>2.5176668958565225</v>
      </c>
      <c r="BF76" s="20">
        <f t="shared" si="22"/>
        <v>2.4216011872524188</v>
      </c>
      <c r="BH76" s="25">
        <f t="shared" si="23"/>
        <v>34693.320862777706</v>
      </c>
    </row>
    <row r="77" spans="1:60">
      <c r="A77" s="2" t="s">
        <v>73</v>
      </c>
      <c r="B77" s="15">
        <v>27541.7</v>
      </c>
      <c r="C77" s="16">
        <v>26999.200000000001</v>
      </c>
      <c r="D77" s="15">
        <v>28387.3</v>
      </c>
      <c r="E77" s="16">
        <v>29966.2</v>
      </c>
      <c r="F77" s="16">
        <v>30084.400000000001</v>
      </c>
      <c r="G77" s="16">
        <v>31075.4</v>
      </c>
      <c r="H77" s="16">
        <v>29110.2</v>
      </c>
      <c r="I77" s="16">
        <v>27852.3</v>
      </c>
      <c r="J77" s="15">
        <v>28738.2</v>
      </c>
      <c r="K77" s="16">
        <v>29460.799999999999</v>
      </c>
      <c r="L77" s="15">
        <v>29385.4</v>
      </c>
      <c r="M77" s="15">
        <v>36529.199999999997</v>
      </c>
      <c r="N77" s="15">
        <v>28722.799999999999</v>
      </c>
      <c r="O77" s="15">
        <v>28507.8</v>
      </c>
      <c r="P77" s="15">
        <v>29922.2</v>
      </c>
      <c r="Q77" s="15">
        <v>30547.4</v>
      </c>
      <c r="R77" s="15">
        <v>32544.799999999999</v>
      </c>
      <c r="S77" s="15">
        <v>33260.199999999997</v>
      </c>
      <c r="T77" s="16">
        <v>30182.5</v>
      </c>
      <c r="U77" s="15">
        <v>29799.4</v>
      </c>
      <c r="V77" s="16">
        <v>30629.8</v>
      </c>
      <c r="W77" s="16">
        <v>30862.2</v>
      </c>
      <c r="X77" s="16">
        <v>31348.1</v>
      </c>
      <c r="Y77" s="74">
        <v>39699.300000000003</v>
      </c>
      <c r="Z77" s="17">
        <v>30637.299520226952</v>
      </c>
      <c r="AA77" s="17">
        <v>30569.898466001665</v>
      </c>
      <c r="AB77" s="17">
        <v>32667.228583253993</v>
      </c>
      <c r="AC77" s="17">
        <v>33198.159318575323</v>
      </c>
      <c r="AD77" s="17">
        <v>35291.708846319845</v>
      </c>
      <c r="AE77" s="17">
        <v>35725.03408181289</v>
      </c>
      <c r="AF77" s="17">
        <v>32324.214327293008</v>
      </c>
      <c r="AG77" s="17">
        <v>31934.365481182682</v>
      </c>
      <c r="AH77" s="17">
        <v>33024.658512690417</v>
      </c>
      <c r="AI77" s="17">
        <v>33526.453336695129</v>
      </c>
      <c r="AJ77" s="17">
        <v>33972.511778657281</v>
      </c>
      <c r="AK77" s="76">
        <v>42989.109798623147</v>
      </c>
      <c r="AL77" s="17">
        <v>33910.044426753389</v>
      </c>
      <c r="AM77" s="17">
        <v>34492.102653217087</v>
      </c>
      <c r="AN77" s="17">
        <v>36329.67466221824</v>
      </c>
      <c r="AO77" s="17">
        <v>36624.850993519321</v>
      </c>
      <c r="AP77" s="17">
        <v>38728.328577600259</v>
      </c>
      <c r="AQ77" s="17">
        <v>39955.208605353</v>
      </c>
      <c r="AR77" s="17">
        <v>36115.175911050283</v>
      </c>
      <c r="AS77" s="17">
        <v>35333.981049900685</v>
      </c>
      <c r="AT77" s="17">
        <v>36471.989953267854</v>
      </c>
      <c r="AU77" s="20">
        <f t="shared" si="18"/>
        <v>27.110257427396274</v>
      </c>
      <c r="AV77" s="20">
        <f t="shared" si="14"/>
        <v>29.61005295496544</v>
      </c>
      <c r="AW77" s="20">
        <f t="shared" si="15"/>
        <v>30.172761005548871</v>
      </c>
      <c r="AX77" s="20">
        <f t="shared" si="19"/>
        <v>28.964357129303533</v>
      </c>
      <c r="BA77" s="20">
        <f t="shared" si="16"/>
        <v>28.964357129303533</v>
      </c>
      <c r="BB77" s="25">
        <f t="shared" si="17"/>
        <v>47035.867375496062</v>
      </c>
      <c r="BD77" s="49">
        <f t="shared" si="20"/>
        <v>2.3451018289378296</v>
      </c>
      <c r="BE77" s="20">
        <f t="shared" si="21"/>
        <v>2.8701379776648746</v>
      </c>
      <c r="BF77" s="20">
        <f t="shared" si="22"/>
        <v>2.6076199033013521</v>
      </c>
      <c r="BH77" s="25">
        <f t="shared" si="23"/>
        <v>37423.040822419338</v>
      </c>
    </row>
    <row r="78" spans="1:60">
      <c r="A78" s="3" t="s">
        <v>74</v>
      </c>
      <c r="B78" s="18">
        <v>21123.9</v>
      </c>
      <c r="C78" s="18">
        <v>21587.3</v>
      </c>
      <c r="D78" s="18">
        <v>21717.3</v>
      </c>
      <c r="E78" s="18">
        <v>22048.3</v>
      </c>
      <c r="F78" s="18">
        <v>24030.799999999999</v>
      </c>
      <c r="G78" s="18">
        <v>26277</v>
      </c>
      <c r="H78" s="18">
        <v>21276.5</v>
      </c>
      <c r="I78" s="18">
        <v>20214.7</v>
      </c>
      <c r="J78" s="18">
        <v>21670.7</v>
      </c>
      <c r="K78" s="18">
        <v>21976.6</v>
      </c>
      <c r="L78" s="18">
        <v>21766.9</v>
      </c>
      <c r="M78" s="18">
        <v>28967.599999999999</v>
      </c>
      <c r="N78" s="18">
        <v>21884.5</v>
      </c>
      <c r="O78" s="18">
        <v>22498.7</v>
      </c>
      <c r="P78" s="18">
        <v>23171.5</v>
      </c>
      <c r="Q78" s="18">
        <v>22513.5</v>
      </c>
      <c r="R78" s="18">
        <v>24464.1</v>
      </c>
      <c r="S78" s="18">
        <v>28603.3</v>
      </c>
      <c r="T78" s="18">
        <v>22443.9</v>
      </c>
      <c r="U78" s="18">
        <v>21976.1</v>
      </c>
      <c r="V78" s="18">
        <v>23158</v>
      </c>
      <c r="W78" s="18">
        <v>22582.6</v>
      </c>
      <c r="X78" s="18">
        <v>23609.5</v>
      </c>
      <c r="Y78" s="75">
        <v>31032.6</v>
      </c>
      <c r="Z78" s="19">
        <v>22655.091382474133</v>
      </c>
      <c r="AA78" s="19">
        <v>23977.983019482097</v>
      </c>
      <c r="AB78" s="19">
        <v>23755.478730724786</v>
      </c>
      <c r="AC78" s="19">
        <v>24669.73022029825</v>
      </c>
      <c r="AD78" s="19">
        <v>26925.230266423561</v>
      </c>
      <c r="AE78" s="19">
        <v>29836.662107920965</v>
      </c>
      <c r="AF78" s="19">
        <v>23703.021603634497</v>
      </c>
      <c r="AG78" s="19">
        <v>23099.277005813456</v>
      </c>
      <c r="AH78" s="19">
        <v>26300.539934004508</v>
      </c>
      <c r="AI78" s="19">
        <v>24826.472677159349</v>
      </c>
      <c r="AJ78" s="19">
        <v>24996.913112550774</v>
      </c>
      <c r="AK78" s="77">
        <v>35025.942816061404</v>
      </c>
      <c r="AL78" s="19">
        <v>26437.377173091551</v>
      </c>
      <c r="AM78" s="19">
        <v>26889.448914902667</v>
      </c>
      <c r="AN78" s="19">
        <v>28381.832592321512</v>
      </c>
      <c r="AO78" s="19">
        <v>28405.644618386985</v>
      </c>
      <c r="AP78" s="19">
        <v>31422.0823054627</v>
      </c>
      <c r="AQ78" s="19">
        <v>35501.131873600207</v>
      </c>
      <c r="AR78" s="19">
        <v>28348.776309713583</v>
      </c>
      <c r="AS78" s="19">
        <v>28444.901191542005</v>
      </c>
      <c r="AT78" s="19">
        <v>31029.236052318804</v>
      </c>
      <c r="AU78" s="20">
        <f t="shared" si="18"/>
        <v>33.671731877604309</v>
      </c>
      <c r="AV78" s="20">
        <f t="shared" si="14"/>
        <v>34.003799982727344</v>
      </c>
      <c r="AW78" s="20">
        <f t="shared" si="15"/>
        <v>33.175755721941073</v>
      </c>
      <c r="AX78" s="20">
        <f t="shared" si="19"/>
        <v>33.61709586075758</v>
      </c>
      <c r="BA78" s="20">
        <f t="shared" si="16"/>
        <v>33.61709586075758</v>
      </c>
      <c r="BB78" s="25">
        <f t="shared" si="17"/>
        <v>41460.364080887564</v>
      </c>
      <c r="BD78" s="49">
        <f t="shared" si="20"/>
        <v>1.9496502288625963</v>
      </c>
      <c r="BE78" s="20">
        <f t="shared" si="21"/>
        <v>-4.9566542159396816</v>
      </c>
      <c r="BF78" s="20">
        <f t="shared" si="22"/>
        <v>-1.5035019935385425</v>
      </c>
      <c r="BH78" s="25">
        <f t="shared" si="23"/>
        <v>30562.710869692412</v>
      </c>
    </row>
    <row r="79" spans="1:60">
      <c r="A79" s="3" t="s">
        <v>75</v>
      </c>
      <c r="B79" s="18">
        <v>26725.3</v>
      </c>
      <c r="C79" s="18">
        <v>26245.200000000001</v>
      </c>
      <c r="D79" s="18">
        <v>27943.3</v>
      </c>
      <c r="E79" s="18">
        <v>28008.7</v>
      </c>
      <c r="F79" s="18">
        <v>29473.4</v>
      </c>
      <c r="G79" s="18">
        <v>31949.5</v>
      </c>
      <c r="H79" s="18">
        <v>27597.9</v>
      </c>
      <c r="I79" s="18">
        <v>25378.5</v>
      </c>
      <c r="J79" s="18">
        <v>27355.3</v>
      </c>
      <c r="K79" s="18">
        <v>29003.3</v>
      </c>
      <c r="L79" s="18">
        <v>28701.7</v>
      </c>
      <c r="M79" s="18">
        <v>36459.699999999997</v>
      </c>
      <c r="N79" s="18">
        <v>28132</v>
      </c>
      <c r="O79" s="18">
        <v>27838.1</v>
      </c>
      <c r="P79" s="18">
        <v>28949.8</v>
      </c>
      <c r="Q79" s="18">
        <v>28903.5</v>
      </c>
      <c r="R79" s="18">
        <v>30353.200000000001</v>
      </c>
      <c r="S79" s="18">
        <v>34013.9</v>
      </c>
      <c r="T79" s="18">
        <v>28684.2</v>
      </c>
      <c r="U79" s="18">
        <v>27137.5</v>
      </c>
      <c r="V79" s="18">
        <v>28860.7</v>
      </c>
      <c r="W79" s="18">
        <v>29886</v>
      </c>
      <c r="X79" s="18">
        <v>30987.599999999999</v>
      </c>
      <c r="Y79" s="75">
        <v>39183.9</v>
      </c>
      <c r="Z79" s="19">
        <v>28659.860192062075</v>
      </c>
      <c r="AA79" s="19">
        <v>28820.775159085195</v>
      </c>
      <c r="AB79" s="19">
        <v>32115.064012856888</v>
      </c>
      <c r="AC79" s="19">
        <v>31306.937465913619</v>
      </c>
      <c r="AD79" s="19">
        <v>32161.261323073526</v>
      </c>
      <c r="AE79" s="19">
        <v>35259.675638513574</v>
      </c>
      <c r="AF79" s="19">
        <v>30413.898540884318</v>
      </c>
      <c r="AG79" s="19">
        <v>28474.841019531086</v>
      </c>
      <c r="AH79" s="19">
        <v>30382.259774987244</v>
      </c>
      <c r="AI79" s="19">
        <v>31792.495609786441</v>
      </c>
      <c r="AJ79" s="19">
        <v>33400.311859581263</v>
      </c>
      <c r="AK79" s="77">
        <v>42296.496996562208</v>
      </c>
      <c r="AL79" s="19">
        <v>32318.245481732083</v>
      </c>
      <c r="AM79" s="19">
        <v>31967.481588210674</v>
      </c>
      <c r="AN79" s="19">
        <v>34596.054288730193</v>
      </c>
      <c r="AO79" s="19">
        <v>35489.638545361282</v>
      </c>
      <c r="AP79" s="19">
        <v>36970.580299595713</v>
      </c>
      <c r="AQ79" s="19">
        <v>41474.458415417044</v>
      </c>
      <c r="AR79" s="19">
        <v>34546.508048177631</v>
      </c>
      <c r="AS79" s="19">
        <v>32332.076859828157</v>
      </c>
      <c r="AT79" s="19">
        <v>35038.342988153992</v>
      </c>
      <c r="AU79" s="20">
        <f t="shared" si="18"/>
        <v>33.282033097790915</v>
      </c>
      <c r="AV79" s="20">
        <f t="shared" si="14"/>
        <v>35.769056190598292</v>
      </c>
      <c r="AW79" s="20">
        <f t="shared" si="15"/>
        <v>39.214453795775853</v>
      </c>
      <c r="AX79" s="20">
        <f t="shared" si="19"/>
        <v>36.088514361388356</v>
      </c>
      <c r="BA79" s="20">
        <f t="shared" si="16"/>
        <v>36.088514361388356</v>
      </c>
      <c r="BB79" s="25">
        <f t="shared" si="17"/>
        <v>47683.160429426454</v>
      </c>
      <c r="BD79" s="49">
        <f t="shared" si="20"/>
        <v>7.3695371214142336</v>
      </c>
      <c r="BE79" s="20">
        <f t="shared" si="21"/>
        <v>9.9335997616565912</v>
      </c>
      <c r="BF79" s="20">
        <f t="shared" si="22"/>
        <v>8.6515684415354119</v>
      </c>
      <c r="BH79" s="25">
        <f t="shared" si="23"/>
        <v>38069.709212554058</v>
      </c>
    </row>
    <row r="80" spans="1:60">
      <c r="A80" s="3" t="s">
        <v>76</v>
      </c>
      <c r="B80" s="18">
        <v>26258.2</v>
      </c>
      <c r="C80" s="18">
        <v>25637.1</v>
      </c>
      <c r="D80" s="18">
        <v>26964.9</v>
      </c>
      <c r="E80" s="18">
        <v>27277.200000000001</v>
      </c>
      <c r="F80" s="18">
        <v>28879.4</v>
      </c>
      <c r="G80" s="18">
        <v>36533.9</v>
      </c>
      <c r="H80" s="18">
        <v>23790.2</v>
      </c>
      <c r="I80" s="18">
        <v>23965.1</v>
      </c>
      <c r="J80" s="18">
        <v>27320.9</v>
      </c>
      <c r="K80" s="18">
        <v>32547.200000000001</v>
      </c>
      <c r="L80" s="18">
        <v>26905.7</v>
      </c>
      <c r="M80" s="18">
        <v>38351.1</v>
      </c>
      <c r="N80" s="18">
        <v>27289.7</v>
      </c>
      <c r="O80" s="18">
        <v>27114.6</v>
      </c>
      <c r="P80" s="18">
        <v>28274.799999999999</v>
      </c>
      <c r="Q80" s="18">
        <v>27460</v>
      </c>
      <c r="R80" s="18">
        <v>31310</v>
      </c>
      <c r="S80" s="18">
        <v>38245.300000000003</v>
      </c>
      <c r="T80" s="18">
        <v>24076</v>
      </c>
      <c r="U80" s="18">
        <v>24447.9</v>
      </c>
      <c r="V80" s="18">
        <v>28231</v>
      </c>
      <c r="W80" s="18">
        <v>33401.699999999997</v>
      </c>
      <c r="X80" s="18">
        <v>27727.1</v>
      </c>
      <c r="Y80" s="75">
        <v>39214</v>
      </c>
      <c r="Z80" s="19">
        <v>27698.906272499971</v>
      </c>
      <c r="AA80" s="19">
        <v>28649.884803969111</v>
      </c>
      <c r="AB80" s="19">
        <v>29528.085669715168</v>
      </c>
      <c r="AC80" s="19">
        <v>29648.71366375441</v>
      </c>
      <c r="AD80" s="19">
        <v>33545.741867740362</v>
      </c>
      <c r="AE80" s="19">
        <v>36490.106602912849</v>
      </c>
      <c r="AF80" s="19">
        <v>24702.140708158593</v>
      </c>
      <c r="AG80" s="19">
        <v>25024.264968865908</v>
      </c>
      <c r="AH80" s="19">
        <v>28951.302504409479</v>
      </c>
      <c r="AI80" s="19">
        <v>35262.358918924219</v>
      </c>
      <c r="AJ80" s="19">
        <v>29987.448706197079</v>
      </c>
      <c r="AK80" s="77">
        <v>39581.553464125151</v>
      </c>
      <c r="AL80" s="19">
        <v>30713.282633572606</v>
      </c>
      <c r="AM80" s="19">
        <v>31158.995554663688</v>
      </c>
      <c r="AN80" s="19">
        <v>33536.93252983917</v>
      </c>
      <c r="AO80" s="19">
        <v>33131.785680711371</v>
      </c>
      <c r="AP80" s="19">
        <v>35038.948438194544</v>
      </c>
      <c r="AQ80" s="19">
        <v>43787.673429163515</v>
      </c>
      <c r="AR80" s="19">
        <v>28667.382634827729</v>
      </c>
      <c r="AS80" s="19">
        <v>29419.54803886162</v>
      </c>
      <c r="AT80" s="19">
        <v>36067.196772034891</v>
      </c>
      <c r="AU80" s="20">
        <f t="shared" si="18"/>
        <v>40.372754923886092</v>
      </c>
      <c r="AV80" s="20">
        <f t="shared" si="14"/>
        <v>38.904041656335238</v>
      </c>
      <c r="AW80" s="20">
        <f t="shared" si="15"/>
        <v>36.717695026317429</v>
      </c>
      <c r="AX80" s="20">
        <f t="shared" si="19"/>
        <v>38.66483053551292</v>
      </c>
      <c r="BA80" s="20">
        <f t="shared" si="16"/>
        <v>38.66483053551292</v>
      </c>
      <c r="BB80" s="25">
        <f t="shared" si="17"/>
        <v>50012.517282852168</v>
      </c>
      <c r="BD80" s="49">
        <f t="shared" si="20"/>
        <v>-1.7849172895044507</v>
      </c>
      <c r="BE80" s="20">
        <f t="shared" si="21"/>
        <v>3.5789277585344843</v>
      </c>
      <c r="BF80" s="20">
        <f t="shared" si="22"/>
        <v>0.89700523451501679</v>
      </c>
      <c r="BH80" s="25">
        <f t="shared" si="23"/>
        <v>36390.721415022876</v>
      </c>
    </row>
    <row r="81" spans="1:60">
      <c r="A81" s="3" t="s">
        <v>77</v>
      </c>
      <c r="B81" s="18">
        <v>28476.400000000001</v>
      </c>
      <c r="C81" s="18">
        <v>28629</v>
      </c>
      <c r="D81" s="18">
        <v>29668.2</v>
      </c>
      <c r="E81" s="18">
        <v>29918.799999999999</v>
      </c>
      <c r="F81" s="18">
        <v>30570.1</v>
      </c>
      <c r="G81" s="18">
        <v>32884.699999999997</v>
      </c>
      <c r="H81" s="18">
        <v>28395.7</v>
      </c>
      <c r="I81" s="18">
        <v>28162.2</v>
      </c>
      <c r="J81" s="18">
        <v>29171.8</v>
      </c>
      <c r="K81" s="18">
        <v>30472.7</v>
      </c>
      <c r="L81" s="18">
        <v>28917.9</v>
      </c>
      <c r="M81" s="18">
        <v>36908</v>
      </c>
      <c r="N81" s="18">
        <v>29311.5</v>
      </c>
      <c r="O81" s="18">
        <v>29225.5</v>
      </c>
      <c r="P81" s="18">
        <v>30118.1</v>
      </c>
      <c r="Q81" s="18">
        <v>31304.7</v>
      </c>
      <c r="R81" s="18">
        <v>33399</v>
      </c>
      <c r="S81" s="18">
        <v>36252.5</v>
      </c>
      <c r="T81" s="18">
        <v>30270.9</v>
      </c>
      <c r="U81" s="18">
        <v>30759.1</v>
      </c>
      <c r="V81" s="18">
        <v>31613.1</v>
      </c>
      <c r="W81" s="18">
        <v>32898.1</v>
      </c>
      <c r="X81" s="18">
        <v>32282.7</v>
      </c>
      <c r="Y81" s="75">
        <v>40449</v>
      </c>
      <c r="Z81" s="19">
        <v>31815.623773256553</v>
      </c>
      <c r="AA81" s="19">
        <v>31994.5680664057</v>
      </c>
      <c r="AB81" s="19">
        <v>32466.462525585121</v>
      </c>
      <c r="AC81" s="19">
        <v>33544.056588993517</v>
      </c>
      <c r="AD81" s="19">
        <v>34701.323923599492</v>
      </c>
      <c r="AE81" s="19">
        <v>36729.663920488252</v>
      </c>
      <c r="AF81" s="19">
        <v>31992.704914968752</v>
      </c>
      <c r="AG81" s="19">
        <v>32197.135848722639</v>
      </c>
      <c r="AH81" s="19">
        <v>33562.064547377573</v>
      </c>
      <c r="AI81" s="19">
        <v>35184.199123912636</v>
      </c>
      <c r="AJ81" s="19">
        <v>34078.246685128339</v>
      </c>
      <c r="AK81" s="77">
        <v>43663.797357802112</v>
      </c>
      <c r="AL81" s="19">
        <v>34525.023459361997</v>
      </c>
      <c r="AM81" s="19">
        <v>34754.171799163807</v>
      </c>
      <c r="AN81" s="19">
        <v>36508.250146058141</v>
      </c>
      <c r="AO81" s="19">
        <v>36263.056919054688</v>
      </c>
      <c r="AP81" s="19">
        <v>39884.869169506397</v>
      </c>
      <c r="AQ81" s="19">
        <v>43093.915753479348</v>
      </c>
      <c r="AR81" s="19">
        <v>37682.910707855212</v>
      </c>
      <c r="AS81" s="19">
        <v>38803.347291112164</v>
      </c>
      <c r="AT81" s="19">
        <v>39113.033394262093</v>
      </c>
      <c r="AU81" s="20">
        <f t="shared" si="18"/>
        <v>26.519446863066388</v>
      </c>
      <c r="AV81" s="20">
        <f t="shared" si="14"/>
        <v>27.950121943118521</v>
      </c>
      <c r="AW81" s="20">
        <f t="shared" si="15"/>
        <v>30.098663317223895</v>
      </c>
      <c r="AX81" s="20">
        <f t="shared" si="19"/>
        <v>28.189410707802935</v>
      </c>
      <c r="BA81" s="20">
        <f t="shared" si="16"/>
        <v>28.189410707802935</v>
      </c>
      <c r="BB81" s="25">
        <f t="shared" si="17"/>
        <v>50138.767018050748</v>
      </c>
      <c r="BD81" s="49">
        <f t="shared" si="20"/>
        <v>2.1181092648300934</v>
      </c>
      <c r="BE81" s="20">
        <f t="shared" si="21"/>
        <v>1.537992804411964</v>
      </c>
      <c r="BF81" s="20">
        <f t="shared" si="22"/>
        <v>1.8280510346210286</v>
      </c>
      <c r="BH81" s="25">
        <f t="shared" si="23"/>
        <v>39828.039605897568</v>
      </c>
    </row>
    <row r="82" spans="1:60">
      <c r="A82" s="3" t="s">
        <v>78</v>
      </c>
      <c r="B82" s="18">
        <v>18408.400000000001</v>
      </c>
      <c r="C82" s="18">
        <v>18184</v>
      </c>
      <c r="D82" s="18">
        <v>19307.400000000001</v>
      </c>
      <c r="E82" s="18">
        <v>19375</v>
      </c>
      <c r="F82" s="18">
        <v>19993.2</v>
      </c>
      <c r="G82" s="18">
        <v>20780.599999999999</v>
      </c>
      <c r="H82" s="18">
        <v>20238.8</v>
      </c>
      <c r="I82" s="18">
        <v>19183.599999999999</v>
      </c>
      <c r="J82" s="18">
        <v>19582.400000000001</v>
      </c>
      <c r="K82" s="18">
        <v>19875.3</v>
      </c>
      <c r="L82" s="18">
        <v>19669</v>
      </c>
      <c r="M82" s="18">
        <v>24919.4</v>
      </c>
      <c r="N82" s="18">
        <v>19209.2</v>
      </c>
      <c r="O82" s="18">
        <v>19241.099999999999</v>
      </c>
      <c r="P82" s="18">
        <v>20048.2</v>
      </c>
      <c r="Q82" s="18">
        <v>20187.7</v>
      </c>
      <c r="R82" s="18">
        <v>20802.2</v>
      </c>
      <c r="S82" s="18">
        <v>22318.2</v>
      </c>
      <c r="T82" s="18">
        <v>20918</v>
      </c>
      <c r="U82" s="18">
        <v>20069.3</v>
      </c>
      <c r="V82" s="18">
        <v>20872.8</v>
      </c>
      <c r="W82" s="18">
        <v>20777.900000000001</v>
      </c>
      <c r="X82" s="18">
        <v>20820.5</v>
      </c>
      <c r="Y82" s="75">
        <v>27208.2</v>
      </c>
      <c r="Z82" s="19">
        <v>20301.774383731041</v>
      </c>
      <c r="AA82" s="19">
        <v>20091.40821910468</v>
      </c>
      <c r="AB82" s="19">
        <v>21816.826002940721</v>
      </c>
      <c r="AC82" s="19">
        <v>21953.092789635459</v>
      </c>
      <c r="AD82" s="19">
        <v>22503.840954751162</v>
      </c>
      <c r="AE82" s="19">
        <v>23720.106063168671</v>
      </c>
      <c r="AF82" s="19">
        <v>22388.757721791426</v>
      </c>
      <c r="AG82" s="19">
        <v>22047.563455992291</v>
      </c>
      <c r="AH82" s="19">
        <v>22946.206767798602</v>
      </c>
      <c r="AI82" s="19">
        <v>22608.638491538342</v>
      </c>
      <c r="AJ82" s="19">
        <v>22955.082151754974</v>
      </c>
      <c r="AK82" s="77">
        <v>29468.626706871673</v>
      </c>
      <c r="AL82" s="19">
        <v>22546.139037182878</v>
      </c>
      <c r="AM82" s="19">
        <v>23070.787917406535</v>
      </c>
      <c r="AN82" s="19">
        <v>24156.279901249993</v>
      </c>
      <c r="AO82" s="19">
        <v>24329.76613115381</v>
      </c>
      <c r="AP82" s="19">
        <v>25135.971500499913</v>
      </c>
      <c r="AQ82" s="19">
        <v>26860.446656948316</v>
      </c>
      <c r="AR82" s="19">
        <v>25773.927868596547</v>
      </c>
      <c r="AS82" s="19">
        <v>25091.390186329925</v>
      </c>
      <c r="AT82" s="19">
        <v>25656.713018300026</v>
      </c>
      <c r="AU82" s="20">
        <f t="shared" si="18"/>
        <v>27.254064874581253</v>
      </c>
      <c r="AV82" s="20">
        <f t="shared" si="14"/>
        <v>30.352420374841909</v>
      </c>
      <c r="AW82" s="20">
        <f t="shared" si="15"/>
        <v>28.424828578753434</v>
      </c>
      <c r="AX82" s="20">
        <f t="shared" si="19"/>
        <v>28.677104609392199</v>
      </c>
      <c r="BA82" s="20">
        <f t="shared" si="16"/>
        <v>28.677104609392199</v>
      </c>
      <c r="BB82" s="25">
        <f t="shared" si="17"/>
        <v>33014.315449889473</v>
      </c>
      <c r="BD82" s="49">
        <f t="shared" si="20"/>
        <v>-0.25056532904066187</v>
      </c>
      <c r="BE82" s="20">
        <f t="shared" si="21"/>
        <v>3.8679089952364576E-2</v>
      </c>
      <c r="BF82" s="20">
        <f t="shared" si="22"/>
        <v>-0.10594311954414865</v>
      </c>
      <c r="BH82" s="25">
        <f t="shared" si="23"/>
        <v>25629.531496155949</v>
      </c>
    </row>
    <row r="83" spans="1:60">
      <c r="A83" s="3" t="s">
        <v>79</v>
      </c>
      <c r="B83" s="18">
        <v>28397.3</v>
      </c>
      <c r="C83" s="18">
        <v>27790.1</v>
      </c>
      <c r="D83" s="18">
        <v>28874.5</v>
      </c>
      <c r="E83" s="18">
        <v>31087.7</v>
      </c>
      <c r="F83" s="18">
        <v>32157.4</v>
      </c>
      <c r="G83" s="18">
        <v>33990.400000000001</v>
      </c>
      <c r="H83" s="18">
        <v>30284.799999999999</v>
      </c>
      <c r="I83" s="18">
        <v>27593.5</v>
      </c>
      <c r="J83" s="18">
        <v>30402.9</v>
      </c>
      <c r="K83" s="18">
        <v>30348</v>
      </c>
      <c r="L83" s="18">
        <v>30421.200000000001</v>
      </c>
      <c r="M83" s="18">
        <v>39021.699999999997</v>
      </c>
      <c r="N83" s="18">
        <v>29763.5</v>
      </c>
      <c r="O83" s="18">
        <v>29692.7</v>
      </c>
      <c r="P83" s="18">
        <v>30515.5</v>
      </c>
      <c r="Q83" s="18">
        <v>31116</v>
      </c>
      <c r="R83" s="18">
        <v>32316.400000000001</v>
      </c>
      <c r="S83" s="18">
        <v>36054.400000000001</v>
      </c>
      <c r="T83" s="18">
        <v>31149.8</v>
      </c>
      <c r="U83" s="18">
        <v>29610.799999999999</v>
      </c>
      <c r="V83" s="18">
        <v>32918.9</v>
      </c>
      <c r="W83" s="18">
        <v>32201.3</v>
      </c>
      <c r="X83" s="18">
        <v>32709.9</v>
      </c>
      <c r="Y83" s="75">
        <v>45031</v>
      </c>
      <c r="Z83" s="19">
        <v>31219.676961773566</v>
      </c>
      <c r="AA83" s="19">
        <v>31085.229098646319</v>
      </c>
      <c r="AB83" s="19">
        <v>32972.734631980718</v>
      </c>
      <c r="AC83" s="19">
        <v>33236.616197555733</v>
      </c>
      <c r="AD83" s="19">
        <v>34904.879933233475</v>
      </c>
      <c r="AE83" s="19">
        <v>37926.087972684283</v>
      </c>
      <c r="AF83" s="19">
        <v>33056.074285276198</v>
      </c>
      <c r="AG83" s="19">
        <v>32075.385772884129</v>
      </c>
      <c r="AH83" s="19">
        <v>36085.383336159102</v>
      </c>
      <c r="AI83" s="19">
        <v>34596.206423673764</v>
      </c>
      <c r="AJ83" s="19">
        <v>36153.176455264787</v>
      </c>
      <c r="AK83" s="77">
        <v>45358.585410062202</v>
      </c>
      <c r="AL83" s="19">
        <v>35272.23863008654</v>
      </c>
      <c r="AM83" s="19">
        <v>36132.956598199467</v>
      </c>
      <c r="AN83" s="19">
        <v>37038.644606783564</v>
      </c>
      <c r="AO83" s="19">
        <v>37860.708903578161</v>
      </c>
      <c r="AP83" s="19">
        <v>39617.51104519557</v>
      </c>
      <c r="AQ83" s="19">
        <v>42567.166007358544</v>
      </c>
      <c r="AR83" s="19">
        <v>37871.688050008088</v>
      </c>
      <c r="AS83" s="19">
        <v>35680.97010672115</v>
      </c>
      <c r="AT83" s="19">
        <v>39948.840561777797</v>
      </c>
      <c r="AU83" s="20">
        <f t="shared" si="18"/>
        <v>28.348611481141582</v>
      </c>
      <c r="AV83" s="20">
        <f t="shared" si="14"/>
        <v>36.793756778021134</v>
      </c>
      <c r="AW83" s="20">
        <f t="shared" si="15"/>
        <v>25.697945307985552</v>
      </c>
      <c r="AX83" s="20">
        <f t="shared" si="19"/>
        <v>30.280104522382754</v>
      </c>
      <c r="BA83" s="20">
        <f t="shared" si="16"/>
        <v>30.280104522382754</v>
      </c>
      <c r="BB83" s="25">
        <f t="shared" si="17"/>
        <v>52045.391239364151</v>
      </c>
      <c r="BD83" s="49">
        <f t="shared" si="20"/>
        <v>-0.63489363253328635</v>
      </c>
      <c r="BE83" s="20">
        <f t="shared" si="21"/>
        <v>0.18786864053555286</v>
      </c>
      <c r="BF83" s="20">
        <f t="shared" si="22"/>
        <v>-0.22351249599886674</v>
      </c>
      <c r="BH83" s="25">
        <f t="shared" si="23"/>
        <v>39859.549911115559</v>
      </c>
    </row>
    <row r="84" spans="1:60">
      <c r="A84" s="3" t="s">
        <v>80</v>
      </c>
      <c r="B84" s="18">
        <v>33153</v>
      </c>
      <c r="C84" s="18">
        <v>32409.3</v>
      </c>
      <c r="D84" s="18">
        <v>33863.9</v>
      </c>
      <c r="E84" s="18">
        <v>36817.699999999997</v>
      </c>
      <c r="F84" s="18">
        <v>37236</v>
      </c>
      <c r="G84" s="18">
        <v>37096.6</v>
      </c>
      <c r="H84" s="18">
        <v>35043.5</v>
      </c>
      <c r="I84" s="18">
        <v>33148.400000000001</v>
      </c>
      <c r="J84" s="18">
        <v>34617</v>
      </c>
      <c r="K84" s="18">
        <v>35207.800000000003</v>
      </c>
      <c r="L84" s="18">
        <v>35534.800000000003</v>
      </c>
      <c r="M84" s="18">
        <v>44711.1</v>
      </c>
      <c r="N84" s="18">
        <v>35423.9</v>
      </c>
      <c r="O84" s="18">
        <v>34665.5</v>
      </c>
      <c r="P84" s="18">
        <v>36387.5</v>
      </c>
      <c r="Q84" s="18">
        <v>38501.9</v>
      </c>
      <c r="R84" s="18">
        <v>40963.699999999997</v>
      </c>
      <c r="S84" s="18">
        <v>40200.1</v>
      </c>
      <c r="T84" s="18">
        <v>36701.5</v>
      </c>
      <c r="U84" s="18">
        <v>35567.699999999997</v>
      </c>
      <c r="V84" s="18">
        <v>36675.9</v>
      </c>
      <c r="W84" s="18">
        <v>36987.699999999997</v>
      </c>
      <c r="X84" s="18">
        <v>37519.199999999997</v>
      </c>
      <c r="Y84" s="75">
        <v>47646.8</v>
      </c>
      <c r="Z84" s="19">
        <v>37056.345192149951</v>
      </c>
      <c r="AA84" s="19">
        <v>37079.895764404057</v>
      </c>
      <c r="AB84" s="19">
        <v>38755.116551890424</v>
      </c>
      <c r="AC84" s="19">
        <v>41471.922797965337</v>
      </c>
      <c r="AD84" s="19">
        <v>43786.349441557773</v>
      </c>
      <c r="AE84" s="19">
        <v>42070.132873529066</v>
      </c>
      <c r="AF84" s="19">
        <v>38872.237963609921</v>
      </c>
      <c r="AG84" s="19">
        <v>38092.063085868162</v>
      </c>
      <c r="AH84" s="19">
        <v>39727.903979121562</v>
      </c>
      <c r="AI84" s="19">
        <v>40133.80388577019</v>
      </c>
      <c r="AJ84" s="19">
        <v>40632.600059779164</v>
      </c>
      <c r="AK84" s="77">
        <v>52241.585704411482</v>
      </c>
      <c r="AL84" s="19">
        <v>40617.172351611764</v>
      </c>
      <c r="AM84" s="19">
        <v>41565.60486218585</v>
      </c>
      <c r="AN84" s="19">
        <v>43029.4986626143</v>
      </c>
      <c r="AO84" s="19">
        <v>44854.222138849487</v>
      </c>
      <c r="AP84" s="19">
        <v>48056.813144395412</v>
      </c>
      <c r="AQ84" s="19">
        <v>47408.891144117762</v>
      </c>
      <c r="AR84" s="19">
        <v>42929.036671459566</v>
      </c>
      <c r="AS84" s="19">
        <v>41218.896145802406</v>
      </c>
      <c r="AT84" s="19">
        <v>42987.685935993701</v>
      </c>
      <c r="AU84" s="20">
        <f t="shared" si="18"/>
        <v>29.15937256261374</v>
      </c>
      <c r="AV84" s="20">
        <f t="shared" si="14"/>
        <v>29.913103700250034</v>
      </c>
      <c r="AW84" s="20">
        <f t="shared" si="15"/>
        <v>31.498469518719912</v>
      </c>
      <c r="AX84" s="20">
        <f t="shared" si="19"/>
        <v>30.190315260527896</v>
      </c>
      <c r="BA84" s="20">
        <f t="shared" si="16"/>
        <v>30.190315260527896</v>
      </c>
      <c r="BB84" s="25">
        <f t="shared" si="17"/>
        <v>55965.803843275811</v>
      </c>
      <c r="BD84" s="49">
        <f t="shared" si="20"/>
        <v>2.2993300777894903</v>
      </c>
      <c r="BE84" s="20">
        <f t="shared" si="21"/>
        <v>2.2772308378842561</v>
      </c>
      <c r="BF84" s="20">
        <f t="shared" si="22"/>
        <v>2.2882804578368732</v>
      </c>
      <c r="BH84" s="25">
        <f t="shared" si="23"/>
        <v>43971.364752543333</v>
      </c>
    </row>
    <row r="85" spans="1:60">
      <c r="A85" s="3" t="s">
        <v>81</v>
      </c>
      <c r="B85" s="18">
        <v>30583.7</v>
      </c>
      <c r="C85" s="18">
        <v>29854.9</v>
      </c>
      <c r="D85" s="18">
        <v>31245.599999999999</v>
      </c>
      <c r="E85" s="18">
        <v>33861.9</v>
      </c>
      <c r="F85" s="18">
        <v>33171.699999999997</v>
      </c>
      <c r="G85" s="18">
        <v>33635.599999999999</v>
      </c>
      <c r="H85" s="18">
        <v>32113.7</v>
      </c>
      <c r="I85" s="18">
        <v>30791.599999999999</v>
      </c>
      <c r="J85" s="18">
        <v>31488.9</v>
      </c>
      <c r="K85" s="18">
        <v>32561.3</v>
      </c>
      <c r="L85" s="18">
        <v>32538.7</v>
      </c>
      <c r="M85" s="18">
        <v>39653.300000000003</v>
      </c>
      <c r="N85" s="18">
        <v>32684.1</v>
      </c>
      <c r="O85" s="18">
        <v>31766.7</v>
      </c>
      <c r="P85" s="18">
        <v>33294.199999999997</v>
      </c>
      <c r="Q85" s="18">
        <v>33134.199999999997</v>
      </c>
      <c r="R85" s="18">
        <v>37463.300000000003</v>
      </c>
      <c r="S85" s="18">
        <v>36590.6</v>
      </c>
      <c r="T85" s="18">
        <v>33630.800000000003</v>
      </c>
      <c r="U85" s="18">
        <v>33198</v>
      </c>
      <c r="V85" s="18">
        <v>33828.9</v>
      </c>
      <c r="W85" s="18">
        <v>34557.5</v>
      </c>
      <c r="X85" s="18">
        <v>35698.300000000003</v>
      </c>
      <c r="Y85" s="75">
        <v>42940.4</v>
      </c>
      <c r="Z85" s="19">
        <v>34262.451697793651</v>
      </c>
      <c r="AA85" s="19">
        <v>33813.459921792826</v>
      </c>
      <c r="AB85" s="19">
        <v>36820.33227858536</v>
      </c>
      <c r="AC85" s="19">
        <v>36343.500200584174</v>
      </c>
      <c r="AD85" s="19">
        <v>40527.592362838921</v>
      </c>
      <c r="AE85" s="19">
        <v>39270.04777802746</v>
      </c>
      <c r="AF85" s="19">
        <v>36119.668241066051</v>
      </c>
      <c r="AG85" s="19">
        <v>35460.744202215494</v>
      </c>
      <c r="AH85" s="19">
        <v>36386.056836820084</v>
      </c>
      <c r="AI85" s="19">
        <v>37748.666341378645</v>
      </c>
      <c r="AJ85" s="19">
        <v>37916.503519968857</v>
      </c>
      <c r="AK85" s="77">
        <v>45927.865895437099</v>
      </c>
      <c r="AL85" s="19">
        <v>37959.600428652702</v>
      </c>
      <c r="AM85" s="19">
        <v>38522.523237284542</v>
      </c>
      <c r="AN85" s="19">
        <v>41203.038739174553</v>
      </c>
      <c r="AO85" s="19">
        <v>40437.386370552711</v>
      </c>
      <c r="AP85" s="19">
        <v>44734.482967746808</v>
      </c>
      <c r="AQ85" s="19">
        <v>43640.555414444163</v>
      </c>
      <c r="AR85" s="19">
        <v>40679.356452459622</v>
      </c>
      <c r="AS85" s="19">
        <v>39661.865580524747</v>
      </c>
      <c r="AT85" s="19">
        <v>40552.008314343453</v>
      </c>
      <c r="AU85" s="20">
        <f t="shared" si="18"/>
        <v>25.927866645071756</v>
      </c>
      <c r="AV85" s="20">
        <f t="shared" si="14"/>
        <v>26.934071164004742</v>
      </c>
      <c r="AW85" s="20">
        <f t="shared" si="15"/>
        <v>26.22380628219485</v>
      </c>
      <c r="AX85" s="20">
        <f t="shared" si="19"/>
        <v>26.361914697090452</v>
      </c>
      <c r="BA85" s="20">
        <f t="shared" si="16"/>
        <v>26.361914697090452</v>
      </c>
      <c r="BB85" s="25">
        <f t="shared" si="17"/>
        <v>51242.294154127703</v>
      </c>
      <c r="BD85" s="49">
        <f t="shared" si="20"/>
        <v>5.5260442994008123</v>
      </c>
      <c r="BE85" s="20">
        <f t="shared" si="21"/>
        <v>4.2061350313729822</v>
      </c>
      <c r="BF85" s="20">
        <f t="shared" si="22"/>
        <v>4.8660896653868972</v>
      </c>
      <c r="BH85" s="25">
        <f t="shared" si="23"/>
        <v>42525.305400034558</v>
      </c>
    </row>
    <row r="86" spans="1:60">
      <c r="A86" s="3" t="s">
        <v>82</v>
      </c>
      <c r="B86" s="18">
        <v>26828.7</v>
      </c>
      <c r="C86" s="18">
        <v>25971.3</v>
      </c>
      <c r="D86" s="18">
        <v>27314.7</v>
      </c>
      <c r="E86" s="18">
        <v>27827.9</v>
      </c>
      <c r="F86" s="18">
        <v>28634.799999999999</v>
      </c>
      <c r="G86" s="18">
        <v>29354.400000000001</v>
      </c>
      <c r="H86" s="18">
        <v>27873</v>
      </c>
      <c r="I86" s="18">
        <v>27325.200000000001</v>
      </c>
      <c r="J86" s="18">
        <v>27703.3</v>
      </c>
      <c r="K86" s="18">
        <v>28022.2</v>
      </c>
      <c r="L86" s="18">
        <v>27912.7</v>
      </c>
      <c r="M86" s="18">
        <v>33967.4</v>
      </c>
      <c r="N86" s="18">
        <v>27669</v>
      </c>
      <c r="O86" s="18">
        <v>27160.2</v>
      </c>
      <c r="P86" s="18">
        <v>28669.5</v>
      </c>
      <c r="Q86" s="18">
        <v>28725.599999999999</v>
      </c>
      <c r="R86" s="18">
        <v>30338.5</v>
      </c>
      <c r="S86" s="18">
        <v>31128.9</v>
      </c>
      <c r="T86" s="18">
        <v>28851.7</v>
      </c>
      <c r="U86" s="18">
        <v>29126.1</v>
      </c>
      <c r="V86" s="18">
        <v>29196.1</v>
      </c>
      <c r="W86" s="18">
        <v>29467.599999999999</v>
      </c>
      <c r="X86" s="18">
        <v>29760.400000000001</v>
      </c>
      <c r="Y86" s="75">
        <v>37788</v>
      </c>
      <c r="Z86" s="19">
        <v>30129.038948481266</v>
      </c>
      <c r="AA86" s="19">
        <v>29665.831546156114</v>
      </c>
      <c r="AB86" s="19">
        <v>31704.041733848928</v>
      </c>
      <c r="AC86" s="19">
        <v>31713.281683427944</v>
      </c>
      <c r="AD86" s="19">
        <v>33700.546045289797</v>
      </c>
      <c r="AE86" s="19">
        <v>35086.71411842863</v>
      </c>
      <c r="AF86" s="19">
        <v>31708.357136736584</v>
      </c>
      <c r="AG86" s="19">
        <v>32343.564028304194</v>
      </c>
      <c r="AH86" s="19">
        <v>31565.395481961612</v>
      </c>
      <c r="AI86" s="19">
        <v>32190.577507927894</v>
      </c>
      <c r="AJ86" s="19">
        <v>32059.556137981152</v>
      </c>
      <c r="AK86" s="77">
        <v>41307.776321841979</v>
      </c>
      <c r="AL86" s="19">
        <v>33384.16009203632</v>
      </c>
      <c r="AM86" s="19">
        <v>34144.322460130839</v>
      </c>
      <c r="AN86" s="19">
        <v>36218.23989176398</v>
      </c>
      <c r="AO86" s="19">
        <v>36179.210621592865</v>
      </c>
      <c r="AP86" s="19">
        <v>37710.565092134239</v>
      </c>
      <c r="AQ86" s="19">
        <v>39691.465788438785</v>
      </c>
      <c r="AR86" s="19">
        <v>35989.194591929518</v>
      </c>
      <c r="AS86" s="19">
        <v>36727.241852668027</v>
      </c>
      <c r="AT86" s="19">
        <v>36677.284806920798</v>
      </c>
      <c r="AU86" s="20">
        <f t="shared" si="18"/>
        <v>22.611385647197274</v>
      </c>
      <c r="AV86" s="20">
        <f t="shared" si="14"/>
        <v>29.42824555334446</v>
      </c>
      <c r="AW86" s="20">
        <f t="shared" si="15"/>
        <v>30.864117781916455</v>
      </c>
      <c r="AX86" s="20">
        <f t="shared" si="19"/>
        <v>27.634582994152726</v>
      </c>
      <c r="BA86" s="20">
        <f t="shared" si="16"/>
        <v>27.634582994152726</v>
      </c>
      <c r="BB86" s="25">
        <f t="shared" si="17"/>
        <v>46812.899516891091</v>
      </c>
      <c r="BD86" s="49">
        <f t="shared" si="20"/>
        <v>1.9327923935046221</v>
      </c>
      <c r="BE86" s="20">
        <f t="shared" si="21"/>
        <v>1.5655139068412212</v>
      </c>
      <c r="BF86" s="20">
        <f t="shared" si="22"/>
        <v>1.7491531501729216</v>
      </c>
      <c r="BH86" s="25">
        <f t="shared" si="23"/>
        <v>37318.826689518944</v>
      </c>
    </row>
    <row r="87" spans="1:60">
      <c r="A87" s="3" t="s">
        <v>83</v>
      </c>
      <c r="B87" s="18">
        <v>26194.400000000001</v>
      </c>
      <c r="C87" s="18">
        <v>25815.7</v>
      </c>
      <c r="D87" s="18">
        <v>27339.200000000001</v>
      </c>
      <c r="E87" s="18">
        <v>28281</v>
      </c>
      <c r="F87" s="18">
        <v>27801.5</v>
      </c>
      <c r="G87" s="18">
        <v>28876.1</v>
      </c>
      <c r="H87" s="18">
        <v>28019</v>
      </c>
      <c r="I87" s="18">
        <v>26962.799999999999</v>
      </c>
      <c r="J87" s="18">
        <v>27109.4</v>
      </c>
      <c r="K87" s="18">
        <v>28177.200000000001</v>
      </c>
      <c r="L87" s="18">
        <v>28547.7</v>
      </c>
      <c r="M87" s="18">
        <v>34587.5</v>
      </c>
      <c r="N87" s="18">
        <v>26602.7</v>
      </c>
      <c r="O87" s="18">
        <v>27102.400000000001</v>
      </c>
      <c r="P87" s="18">
        <v>28714.9</v>
      </c>
      <c r="Q87" s="18">
        <v>28920.7</v>
      </c>
      <c r="R87" s="18">
        <v>29601.3</v>
      </c>
      <c r="S87" s="18">
        <v>31171.4</v>
      </c>
      <c r="T87" s="18">
        <v>29065.8</v>
      </c>
      <c r="U87" s="18">
        <v>29096.6</v>
      </c>
      <c r="V87" s="18">
        <v>29669.5</v>
      </c>
      <c r="W87" s="18">
        <v>29746.9</v>
      </c>
      <c r="X87" s="18">
        <v>30610.5</v>
      </c>
      <c r="Y87" s="75">
        <v>38052.699999999997</v>
      </c>
      <c r="Z87" s="19">
        <v>30164.962763048552</v>
      </c>
      <c r="AA87" s="19">
        <v>30320.824405929146</v>
      </c>
      <c r="AB87" s="19">
        <v>32408.576622705506</v>
      </c>
      <c r="AC87" s="19">
        <v>32484.225842620588</v>
      </c>
      <c r="AD87" s="19">
        <v>33417.030856990175</v>
      </c>
      <c r="AE87" s="19">
        <v>35246.52619444536</v>
      </c>
      <c r="AF87" s="19">
        <v>31346.359229973899</v>
      </c>
      <c r="AG87" s="19">
        <v>30776.895181936437</v>
      </c>
      <c r="AH87" s="19">
        <v>32089.538505475361</v>
      </c>
      <c r="AI87" s="19">
        <v>32573.608674936782</v>
      </c>
      <c r="AJ87" s="19">
        <v>33370.70449744854</v>
      </c>
      <c r="AK87" s="77">
        <v>41838.930580936016</v>
      </c>
      <c r="AL87" s="19">
        <v>32862.895604447593</v>
      </c>
      <c r="AM87" s="19">
        <v>33371.21261910125</v>
      </c>
      <c r="AN87" s="19">
        <v>34533.653480101602</v>
      </c>
      <c r="AO87" s="19">
        <v>34735.387931368139</v>
      </c>
      <c r="AP87" s="19">
        <v>34883.662738755629</v>
      </c>
      <c r="AQ87" s="19">
        <v>37431.700858637669</v>
      </c>
      <c r="AR87" s="19">
        <v>33850.115815317506</v>
      </c>
      <c r="AS87" s="19">
        <v>33255.55053720616</v>
      </c>
      <c r="AT87" s="19">
        <v>34001.840777895617</v>
      </c>
      <c r="AU87" s="20">
        <f t="shared" si="18"/>
        <v>27.584896751680223</v>
      </c>
      <c r="AV87" s="20">
        <f t="shared" si="14"/>
        <v>28.255278990208794</v>
      </c>
      <c r="AW87" s="20">
        <f t="shared" si="15"/>
        <v>30.381839470197242</v>
      </c>
      <c r="AX87" s="20">
        <f t="shared" si="19"/>
        <v>28.740671737362089</v>
      </c>
      <c r="BA87" s="20">
        <f t="shared" si="16"/>
        <v>28.740671737362089</v>
      </c>
      <c r="BB87" s="25">
        <f t="shared" si="17"/>
        <v>43774.198220531121</v>
      </c>
      <c r="BD87" s="49">
        <f t="shared" si="20"/>
        <v>3.1716072060533542</v>
      </c>
      <c r="BE87" s="20">
        <f t="shared" si="21"/>
        <v>3.9924724743379434</v>
      </c>
      <c r="BF87" s="20">
        <f t="shared" si="22"/>
        <v>3.582039840195649</v>
      </c>
      <c r="BH87" s="25">
        <f t="shared" si="23"/>
        <v>35219.800260959732</v>
      </c>
    </row>
    <row r="88" spans="1:60">
      <c r="A88" s="3" t="s">
        <v>84</v>
      </c>
      <c r="B88" s="18">
        <v>25359.599999999999</v>
      </c>
      <c r="C88" s="18">
        <v>25127.9</v>
      </c>
      <c r="D88" s="18">
        <v>26483.1</v>
      </c>
      <c r="E88" s="18">
        <v>27440.2</v>
      </c>
      <c r="F88" s="18">
        <v>28249.5</v>
      </c>
      <c r="G88" s="18">
        <v>28833.4</v>
      </c>
      <c r="H88" s="18">
        <v>27414.5</v>
      </c>
      <c r="I88" s="18">
        <v>26112.799999999999</v>
      </c>
      <c r="J88" s="18">
        <v>26979</v>
      </c>
      <c r="K88" s="18">
        <v>27724.2</v>
      </c>
      <c r="L88" s="18">
        <v>27219.8</v>
      </c>
      <c r="M88" s="18">
        <v>34242.5</v>
      </c>
      <c r="N88" s="18">
        <v>25790.799999999999</v>
      </c>
      <c r="O88" s="18">
        <v>25990.7</v>
      </c>
      <c r="P88" s="18">
        <v>27400.3</v>
      </c>
      <c r="Q88" s="18">
        <v>28162.3</v>
      </c>
      <c r="R88" s="18">
        <v>29269.599999999999</v>
      </c>
      <c r="S88" s="18">
        <v>29931.7</v>
      </c>
      <c r="T88" s="18">
        <v>27246.400000000001</v>
      </c>
      <c r="U88" s="18">
        <v>27504.5</v>
      </c>
      <c r="V88" s="18">
        <v>28069.8</v>
      </c>
      <c r="W88" s="18">
        <v>27916.9</v>
      </c>
      <c r="X88" s="18">
        <v>28212.400000000001</v>
      </c>
      <c r="Y88" s="75">
        <v>36202.1</v>
      </c>
      <c r="Z88" s="19">
        <v>26732.867731296559</v>
      </c>
      <c r="AA88" s="19">
        <v>26669.062044366259</v>
      </c>
      <c r="AB88" s="19">
        <v>29478.574932690113</v>
      </c>
      <c r="AC88" s="19">
        <v>29578.835997734604</v>
      </c>
      <c r="AD88" s="19">
        <v>30914.225721762774</v>
      </c>
      <c r="AE88" s="19">
        <v>31308.461118084535</v>
      </c>
      <c r="AF88" s="19">
        <v>28770.877020743203</v>
      </c>
      <c r="AG88" s="19">
        <v>28345.226795388931</v>
      </c>
      <c r="AH88" s="19">
        <v>29818.264054660547</v>
      </c>
      <c r="AI88" s="19">
        <v>30340.757945570298</v>
      </c>
      <c r="AJ88" s="19">
        <v>30914.252804096948</v>
      </c>
      <c r="AK88" s="77">
        <v>39178.67827745527</v>
      </c>
      <c r="AL88" s="19">
        <v>30434.738162021284</v>
      </c>
      <c r="AM88" s="19">
        <v>30445.714377641412</v>
      </c>
      <c r="AN88" s="19">
        <v>33743.924225023206</v>
      </c>
      <c r="AO88" s="19">
        <v>33033.317655801227</v>
      </c>
      <c r="AP88" s="19">
        <v>34203.31291207613</v>
      </c>
      <c r="AQ88" s="19">
        <v>34860.490773699406</v>
      </c>
      <c r="AR88" s="19">
        <v>31964.715054779448</v>
      </c>
      <c r="AS88" s="19">
        <v>31304.590131502249</v>
      </c>
      <c r="AT88" s="19">
        <v>32308.901109346923</v>
      </c>
      <c r="AU88" s="20">
        <f t="shared" si="18"/>
        <v>26.922791801030431</v>
      </c>
      <c r="AV88" s="20">
        <f t="shared" si="14"/>
        <v>28.971706246571046</v>
      </c>
      <c r="AW88" s="20">
        <f t="shared" si="15"/>
        <v>31.391546488541156</v>
      </c>
      <c r="AX88" s="20">
        <f t="shared" si="19"/>
        <v>29.095348178714207</v>
      </c>
      <c r="BA88" s="20">
        <f t="shared" si="16"/>
        <v>29.095348178714207</v>
      </c>
      <c r="BB88" s="25">
        <f t="shared" si="17"/>
        <v>41709.288379827871</v>
      </c>
      <c r="BD88" s="49">
        <f t="shared" si="20"/>
        <v>0.50801929475807517</v>
      </c>
      <c r="BE88" s="20">
        <f t="shared" si="21"/>
        <v>3.675561888603974</v>
      </c>
      <c r="BF88" s="20">
        <f t="shared" si="22"/>
        <v>2.0917905916810247</v>
      </c>
      <c r="BH88" s="25">
        <f t="shared" si="23"/>
        <v>32984.735663027772</v>
      </c>
    </row>
    <row r="89" spans="1:60">
      <c r="A89" s="3" t="s">
        <v>85</v>
      </c>
      <c r="B89" s="18">
        <v>31356.9</v>
      </c>
      <c r="C89" s="18">
        <v>30521.8</v>
      </c>
      <c r="D89" s="18">
        <v>32377.4</v>
      </c>
      <c r="E89" s="18">
        <v>37531.800000000003</v>
      </c>
      <c r="F89" s="18">
        <v>33460.199999999997</v>
      </c>
      <c r="G89" s="18">
        <v>36776.800000000003</v>
      </c>
      <c r="H89" s="18">
        <v>32911.599999999999</v>
      </c>
      <c r="I89" s="18">
        <v>32218.400000000001</v>
      </c>
      <c r="J89" s="18">
        <v>32971.1</v>
      </c>
      <c r="K89" s="18">
        <v>33117.4</v>
      </c>
      <c r="L89" s="18">
        <v>33332.800000000003</v>
      </c>
      <c r="M89" s="18">
        <v>41012.9</v>
      </c>
      <c r="N89" s="18">
        <v>31746.3</v>
      </c>
      <c r="O89" s="18">
        <v>32017.7</v>
      </c>
      <c r="P89" s="18">
        <v>33614.800000000003</v>
      </c>
      <c r="Q89" s="18">
        <v>35623.199999999997</v>
      </c>
      <c r="R89" s="18">
        <v>40123.699999999997</v>
      </c>
      <c r="S89" s="18">
        <v>37549.699999999997</v>
      </c>
      <c r="T89" s="18">
        <v>34007.9</v>
      </c>
      <c r="U89" s="18">
        <v>34285</v>
      </c>
      <c r="V89" s="18">
        <v>34447.4</v>
      </c>
      <c r="W89" s="18">
        <v>33533.800000000003</v>
      </c>
      <c r="X89" s="18">
        <v>34290</v>
      </c>
      <c r="Y89" s="75">
        <v>44323.3</v>
      </c>
      <c r="Z89" s="19">
        <v>34091.329366611571</v>
      </c>
      <c r="AA89" s="19">
        <v>34641.080742553415</v>
      </c>
      <c r="AB89" s="19">
        <v>36167.183418572953</v>
      </c>
      <c r="AC89" s="19">
        <v>37669.254641880972</v>
      </c>
      <c r="AD89" s="19">
        <v>43232.331744922565</v>
      </c>
      <c r="AE89" s="19">
        <v>40517.272857805212</v>
      </c>
      <c r="AF89" s="19">
        <v>36727.636897735931</v>
      </c>
      <c r="AG89" s="19">
        <v>37351.421920854133</v>
      </c>
      <c r="AH89" s="19">
        <v>36840.363404314412</v>
      </c>
      <c r="AI89" s="19">
        <v>36713.736502073225</v>
      </c>
      <c r="AJ89" s="19">
        <v>38346.17761335789</v>
      </c>
      <c r="AK89" s="77">
        <v>48267.180887083843</v>
      </c>
      <c r="AL89" s="19">
        <v>37857.833652547393</v>
      </c>
      <c r="AM89" s="19">
        <v>38982.290614859841</v>
      </c>
      <c r="AN89" s="19">
        <v>40399.498076219657</v>
      </c>
      <c r="AO89" s="19">
        <v>40934.728904910728</v>
      </c>
      <c r="AP89" s="19">
        <v>45680.349861715331</v>
      </c>
      <c r="AQ89" s="19">
        <v>44975.18833095477</v>
      </c>
      <c r="AR89" s="19">
        <v>39464.340795113887</v>
      </c>
      <c r="AS89" s="19">
        <v>38349.768626862584</v>
      </c>
      <c r="AT89" s="19">
        <v>38642.722645325179</v>
      </c>
      <c r="AU89" s="20">
        <f t="shared" si="18"/>
        <v>24.390451031357774</v>
      </c>
      <c r="AV89" s="20">
        <f t="shared" si="14"/>
        <v>28.669507713209128</v>
      </c>
      <c r="AW89" s="20">
        <f t="shared" si="15"/>
        <v>31.017113912158706</v>
      </c>
      <c r="AX89" s="20">
        <f t="shared" si="19"/>
        <v>28.025690885575202</v>
      </c>
      <c r="BA89" s="20">
        <f t="shared" si="16"/>
        <v>28.025690885575202</v>
      </c>
      <c r="BB89" s="25">
        <f t="shared" si="17"/>
        <v>49472.612643674183</v>
      </c>
      <c r="BD89" s="49">
        <f t="shared" si="20"/>
        <v>-0.45692853451930027</v>
      </c>
      <c r="BE89" s="20">
        <f t="shared" si="21"/>
        <v>4.0874032444184039</v>
      </c>
      <c r="BF89" s="20">
        <f t="shared" si="22"/>
        <v>1.8152373549495517</v>
      </c>
      <c r="BH89" s="25">
        <f t="shared" si="23"/>
        <v>39344.179781752668</v>
      </c>
    </row>
    <row r="90" spans="1:60">
      <c r="A90" s="2" t="s">
        <v>86</v>
      </c>
      <c r="B90" s="15">
        <v>39403.5</v>
      </c>
      <c r="C90" s="16">
        <v>39212.1</v>
      </c>
      <c r="D90" s="15">
        <v>40909.1</v>
      </c>
      <c r="E90" s="16">
        <v>42588.1</v>
      </c>
      <c r="F90" s="16">
        <v>44308.3</v>
      </c>
      <c r="G90" s="16">
        <v>44848.800000000003</v>
      </c>
      <c r="H90" s="16">
        <v>42186.6</v>
      </c>
      <c r="I90" s="16">
        <v>39734.699999999997</v>
      </c>
      <c r="J90" s="15">
        <v>41128.300000000003</v>
      </c>
      <c r="K90" s="16">
        <v>42209.8</v>
      </c>
      <c r="L90" s="15">
        <v>42043.3</v>
      </c>
      <c r="M90" s="15">
        <v>55945.599999999999</v>
      </c>
      <c r="N90" s="15">
        <v>42013.4</v>
      </c>
      <c r="O90" s="15">
        <v>41516</v>
      </c>
      <c r="P90" s="15">
        <v>43877.9</v>
      </c>
      <c r="Q90" s="15">
        <v>44090.2</v>
      </c>
      <c r="R90" s="15">
        <v>47577.8</v>
      </c>
      <c r="S90" s="15">
        <v>48223.6</v>
      </c>
      <c r="T90" s="16">
        <v>44747.5</v>
      </c>
      <c r="U90" s="15">
        <v>43647.1</v>
      </c>
      <c r="V90" s="16">
        <v>44996.1</v>
      </c>
      <c r="W90" s="16">
        <v>45070.5</v>
      </c>
      <c r="X90" s="16">
        <v>46076.5</v>
      </c>
      <c r="Y90" s="74">
        <v>61016.1</v>
      </c>
      <c r="Z90" s="17">
        <v>44328.547801929628</v>
      </c>
      <c r="AA90" s="17">
        <v>44291.566813660495</v>
      </c>
      <c r="AB90" s="17">
        <v>46832.190494682123</v>
      </c>
      <c r="AC90" s="17">
        <v>47565.044915193663</v>
      </c>
      <c r="AD90" s="17">
        <v>51464.22925837506</v>
      </c>
      <c r="AE90" s="17">
        <v>51272.575715141626</v>
      </c>
      <c r="AF90" s="17">
        <v>47855.300699692045</v>
      </c>
      <c r="AG90" s="17">
        <v>45098.127954166914</v>
      </c>
      <c r="AH90" s="17">
        <v>47420.853401526278</v>
      </c>
      <c r="AI90" s="17">
        <v>47932.646730891305</v>
      </c>
      <c r="AJ90" s="17">
        <v>49488.234402033326</v>
      </c>
      <c r="AK90" s="76">
        <v>64821.957545639882</v>
      </c>
      <c r="AL90" s="17">
        <v>49340.561564912583</v>
      </c>
      <c r="AM90" s="17">
        <v>49108.023326667331</v>
      </c>
      <c r="AN90" s="17">
        <v>51684.416357538517</v>
      </c>
      <c r="AO90" s="17">
        <v>52279.766264191632</v>
      </c>
      <c r="AP90" s="17">
        <v>57835.123247811163</v>
      </c>
      <c r="AQ90" s="17">
        <v>56304.869856662612</v>
      </c>
      <c r="AR90" s="17">
        <v>52846.932601853157</v>
      </c>
      <c r="AS90" s="17">
        <v>50781.254104466592</v>
      </c>
      <c r="AT90" s="17">
        <v>52849.71470154672</v>
      </c>
      <c r="AU90" s="20">
        <f t="shared" si="18"/>
        <v>36.027017892789139</v>
      </c>
      <c r="AV90" s="20">
        <f t="shared" si="14"/>
        <v>35.603085600752067</v>
      </c>
      <c r="AW90" s="20">
        <f t="shared" si="15"/>
        <v>36.695046368679513</v>
      </c>
      <c r="AX90" s="20">
        <f t="shared" si="19"/>
        <v>36.108383287406909</v>
      </c>
      <c r="BA90" s="20">
        <f t="shared" si="16"/>
        <v>36.108383287406909</v>
      </c>
      <c r="BB90" s="25">
        <f t="shared" si="17"/>
        <v>71932.892252282239</v>
      </c>
      <c r="BD90" s="49">
        <f t="shared" si="20"/>
        <v>2.4010969839608354</v>
      </c>
      <c r="BE90" s="20">
        <f t="shared" si="21"/>
        <v>4.3596452872788403</v>
      </c>
      <c r="BF90" s="20">
        <f t="shared" si="22"/>
        <v>3.3803711356198378</v>
      </c>
      <c r="BH90" s="25">
        <f t="shared" si="23"/>
        <v>54636.23120257524</v>
      </c>
    </row>
    <row r="91" spans="1:60">
      <c r="A91" s="3" t="s">
        <v>87</v>
      </c>
      <c r="B91" s="18">
        <v>47295.199999999997</v>
      </c>
      <c r="C91" s="18">
        <v>49122.1</v>
      </c>
      <c r="D91" s="18">
        <v>51556.2</v>
      </c>
      <c r="E91" s="18">
        <v>52899</v>
      </c>
      <c r="F91" s="18">
        <v>58525.5</v>
      </c>
      <c r="G91" s="18">
        <v>60157.2</v>
      </c>
      <c r="H91" s="18">
        <v>50065</v>
      </c>
      <c r="I91" s="18">
        <v>44920.3</v>
      </c>
      <c r="J91" s="18">
        <v>50347.7</v>
      </c>
      <c r="K91" s="18">
        <v>52016.1</v>
      </c>
      <c r="L91" s="18">
        <v>51149.3</v>
      </c>
      <c r="M91" s="18">
        <v>81750.7</v>
      </c>
      <c r="N91" s="18">
        <v>50715.6</v>
      </c>
      <c r="O91" s="18">
        <v>50978.9</v>
      </c>
      <c r="P91" s="18">
        <v>57884.6</v>
      </c>
      <c r="Q91" s="18">
        <v>54556.3</v>
      </c>
      <c r="R91" s="18">
        <v>64862.5</v>
      </c>
      <c r="S91" s="18">
        <v>64312</v>
      </c>
      <c r="T91" s="18">
        <v>52950.7</v>
      </c>
      <c r="U91" s="18">
        <v>50225</v>
      </c>
      <c r="V91" s="18">
        <v>54143</v>
      </c>
      <c r="W91" s="18">
        <v>53959</v>
      </c>
      <c r="X91" s="18">
        <v>56119.8</v>
      </c>
      <c r="Y91" s="75">
        <v>90981.9</v>
      </c>
      <c r="Z91" s="19">
        <v>53327.691955675647</v>
      </c>
      <c r="AA91" s="19">
        <v>55502.386862651678</v>
      </c>
      <c r="AB91" s="19">
        <v>59395.184694366602</v>
      </c>
      <c r="AC91" s="19">
        <v>59356.56480766851</v>
      </c>
      <c r="AD91" s="19">
        <v>68590.068770599188</v>
      </c>
      <c r="AE91" s="19">
        <v>67492.513349369052</v>
      </c>
      <c r="AF91" s="19">
        <v>56309.16899827648</v>
      </c>
      <c r="AG91" s="19">
        <v>51825.852745958124</v>
      </c>
      <c r="AH91" s="19">
        <v>57588.898427887987</v>
      </c>
      <c r="AI91" s="19">
        <v>59014.013261069871</v>
      </c>
      <c r="AJ91" s="19">
        <v>61170.524496450249</v>
      </c>
      <c r="AK91" s="77">
        <v>94353.150668715782</v>
      </c>
      <c r="AL91" s="19">
        <v>60824.67548697906</v>
      </c>
      <c r="AM91" s="19">
        <v>60156.928556130311</v>
      </c>
      <c r="AN91" s="19">
        <v>64903.540886642899</v>
      </c>
      <c r="AO91" s="19">
        <v>63709.374066592369</v>
      </c>
      <c r="AP91" s="19">
        <v>77580.585614315161</v>
      </c>
      <c r="AQ91" s="19">
        <v>72544.571198586083</v>
      </c>
      <c r="AR91" s="19">
        <v>61015.852631056987</v>
      </c>
      <c r="AS91" s="19">
        <v>57252.201001583067</v>
      </c>
      <c r="AT91" s="19">
        <v>64604.9986123419</v>
      </c>
      <c r="AU91" s="20">
        <f t="shared" si="18"/>
        <v>62.372263281142935</v>
      </c>
      <c r="AV91" s="20">
        <f t="shared" si="14"/>
        <v>68.040005171490307</v>
      </c>
      <c r="AW91" s="20">
        <f t="shared" si="15"/>
        <v>63.839130881906826</v>
      </c>
      <c r="AX91" s="20">
        <f t="shared" si="19"/>
        <v>64.75046644484668</v>
      </c>
      <c r="BA91" s="20">
        <f t="shared" si="16"/>
        <v>64.75046644484668</v>
      </c>
      <c r="BB91" s="25">
        <f t="shared" si="17"/>
        <v>106437.03656052001</v>
      </c>
      <c r="BD91" s="49">
        <f t="shared" si="20"/>
        <v>3.6510721607594756</v>
      </c>
      <c r="BE91" s="20">
        <f t="shared" si="21"/>
        <v>6.2192994940632937</v>
      </c>
      <c r="BF91" s="20">
        <f t="shared" si="22"/>
        <v>4.9351858274113845</v>
      </c>
      <c r="BH91" s="25">
        <f t="shared" si="23"/>
        <v>67793.375347657522</v>
      </c>
    </row>
    <row r="92" spans="1:60">
      <c r="A92" s="3" t="s">
        <v>88</v>
      </c>
      <c r="B92" s="18">
        <v>52494.9</v>
      </c>
      <c r="C92" s="18">
        <v>49879.199999999997</v>
      </c>
      <c r="D92" s="18">
        <v>55027.4</v>
      </c>
      <c r="E92" s="18">
        <v>58849.1</v>
      </c>
      <c r="F92" s="18">
        <v>63684.4</v>
      </c>
      <c r="G92" s="18">
        <v>57807.5</v>
      </c>
      <c r="H92" s="18">
        <v>53781.4</v>
      </c>
      <c r="I92" s="18">
        <v>52513.8</v>
      </c>
      <c r="J92" s="18">
        <v>49841.8</v>
      </c>
      <c r="K92" s="18">
        <v>55487.3</v>
      </c>
      <c r="L92" s="18">
        <v>53973.5</v>
      </c>
      <c r="M92" s="18">
        <v>71269.7</v>
      </c>
      <c r="N92" s="18">
        <v>53089.3</v>
      </c>
      <c r="O92" s="18">
        <v>52769.1</v>
      </c>
      <c r="P92" s="18">
        <v>55188.6</v>
      </c>
      <c r="Q92" s="18">
        <v>60048.1</v>
      </c>
      <c r="R92" s="18">
        <v>66731.3</v>
      </c>
      <c r="S92" s="18">
        <v>61531</v>
      </c>
      <c r="T92" s="18">
        <v>62826.3</v>
      </c>
      <c r="U92" s="18">
        <v>56691</v>
      </c>
      <c r="V92" s="18">
        <v>58716</v>
      </c>
      <c r="W92" s="18">
        <v>62220.7</v>
      </c>
      <c r="X92" s="18">
        <v>58402.3</v>
      </c>
      <c r="Y92" s="75">
        <v>76436.7</v>
      </c>
      <c r="Z92" s="19">
        <v>56969.575612634144</v>
      </c>
      <c r="AA92" s="19">
        <v>56797.337324114793</v>
      </c>
      <c r="AB92" s="19">
        <v>60182.617307501096</v>
      </c>
      <c r="AC92" s="19">
        <v>66878.389223352555</v>
      </c>
      <c r="AD92" s="19">
        <v>77043.251535660063</v>
      </c>
      <c r="AE92" s="19">
        <v>69550.497800542624</v>
      </c>
      <c r="AF92" s="19">
        <v>65186.453766670806</v>
      </c>
      <c r="AG92" s="19">
        <v>63761.459508414191</v>
      </c>
      <c r="AH92" s="19">
        <v>65100.008141676924</v>
      </c>
      <c r="AI92" s="19">
        <v>67622.102508023876</v>
      </c>
      <c r="AJ92" s="19">
        <v>64025.233070166665</v>
      </c>
      <c r="AK92" s="77">
        <v>84855.392204489239</v>
      </c>
      <c r="AL92" s="19">
        <v>61739.367207828065</v>
      </c>
      <c r="AM92" s="19">
        <v>62621.279357727391</v>
      </c>
      <c r="AN92" s="19">
        <v>69777.465468227252</v>
      </c>
      <c r="AO92" s="19">
        <v>76748.083143518219</v>
      </c>
      <c r="AP92" s="19">
        <v>82355.331043992206</v>
      </c>
      <c r="AQ92" s="19">
        <v>71677.314272762407</v>
      </c>
      <c r="AR92" s="19">
        <v>69385.695924638145</v>
      </c>
      <c r="AS92" s="19">
        <v>72890.709704661422</v>
      </c>
      <c r="AT92" s="19">
        <v>72423.002026280956</v>
      </c>
      <c r="AU92" s="20">
        <f t="shared" si="18"/>
        <v>42.991826137900304</v>
      </c>
      <c r="AV92" s="20">
        <f t="shared" si="14"/>
        <v>30.180359697527077</v>
      </c>
      <c r="AW92" s="20">
        <f t="shared" si="15"/>
        <v>30.346208282829611</v>
      </c>
      <c r="AX92" s="20">
        <f t="shared" si="19"/>
        <v>34.506131372752328</v>
      </c>
      <c r="BA92" s="20">
        <f t="shared" si="16"/>
        <v>34.506131372752328</v>
      </c>
      <c r="BB92" s="25">
        <f t="shared" si="17"/>
        <v>97413.378249560541</v>
      </c>
      <c r="BD92" s="49">
        <f t="shared" si="20"/>
        <v>-0.53426663941684904</v>
      </c>
      <c r="BE92" s="20">
        <f t="shared" si="21"/>
        <v>-1.650959964814797</v>
      </c>
      <c r="BF92" s="20">
        <f t="shared" si="22"/>
        <v>-1.0926133021158231</v>
      </c>
      <c r="BH92" s="25">
        <f t="shared" si="23"/>
        <v>71631.698672350205</v>
      </c>
    </row>
    <row r="93" spans="1:60">
      <c r="A93" s="3" t="s">
        <v>89</v>
      </c>
      <c r="B93" s="18">
        <v>31567.4</v>
      </c>
      <c r="C93" s="18">
        <v>30905.8</v>
      </c>
      <c r="D93" s="18">
        <v>32592</v>
      </c>
      <c r="E93" s="18">
        <v>33895.300000000003</v>
      </c>
      <c r="F93" s="18">
        <v>34768.300000000003</v>
      </c>
      <c r="G93" s="18">
        <v>35413.599999999999</v>
      </c>
      <c r="H93" s="18">
        <v>33861.599999999999</v>
      </c>
      <c r="I93" s="18">
        <v>31860</v>
      </c>
      <c r="J93" s="18">
        <v>32609.200000000001</v>
      </c>
      <c r="K93" s="18">
        <v>33396.6</v>
      </c>
      <c r="L93" s="18">
        <v>33217.800000000003</v>
      </c>
      <c r="M93" s="18">
        <v>41735.1</v>
      </c>
      <c r="N93" s="18">
        <v>33469.300000000003</v>
      </c>
      <c r="O93" s="18">
        <v>32706.5</v>
      </c>
      <c r="P93" s="18">
        <v>34791.699999999997</v>
      </c>
      <c r="Q93" s="18">
        <v>35243.599999999999</v>
      </c>
      <c r="R93" s="18">
        <v>37058.1</v>
      </c>
      <c r="S93" s="18">
        <v>38662.9</v>
      </c>
      <c r="T93" s="18">
        <v>35806.9</v>
      </c>
      <c r="U93" s="18">
        <v>34001.1</v>
      </c>
      <c r="V93" s="18">
        <v>34923.4</v>
      </c>
      <c r="W93" s="18">
        <v>35345.599999999999</v>
      </c>
      <c r="X93" s="18">
        <v>36412.6</v>
      </c>
      <c r="Y93" s="75">
        <v>44955</v>
      </c>
      <c r="Z93" s="19">
        <v>34856.012738368394</v>
      </c>
      <c r="AA93" s="19">
        <v>34460.629701039274</v>
      </c>
      <c r="AB93" s="19">
        <v>36217.676011027492</v>
      </c>
      <c r="AC93" s="19">
        <v>36660.199761250216</v>
      </c>
      <c r="AD93" s="19">
        <v>38986.146997387259</v>
      </c>
      <c r="AE93" s="19">
        <v>39799.475672804117</v>
      </c>
      <c r="AF93" s="19">
        <v>38031.786898639111</v>
      </c>
      <c r="AG93" s="19">
        <v>35441.558733805839</v>
      </c>
      <c r="AH93" s="19">
        <v>36909.43104089579</v>
      </c>
      <c r="AI93" s="19">
        <v>36781.546530020532</v>
      </c>
      <c r="AJ93" s="19">
        <v>38195.930611148375</v>
      </c>
      <c r="AK93" s="77">
        <v>49465.95225574189</v>
      </c>
      <c r="AL93" s="19">
        <v>38358.338520324462</v>
      </c>
      <c r="AM93" s="19">
        <v>38311.654604937263</v>
      </c>
      <c r="AN93" s="19">
        <v>40675.511921259007</v>
      </c>
      <c r="AO93" s="19">
        <v>40641.163489677594</v>
      </c>
      <c r="AP93" s="19">
        <v>43383.686900872162</v>
      </c>
      <c r="AQ93" s="19">
        <v>44394.976010296661</v>
      </c>
      <c r="AR93" s="19">
        <v>41824.033696730585</v>
      </c>
      <c r="AS93" s="19">
        <v>39479.551012884345</v>
      </c>
      <c r="AT93" s="19">
        <v>40565.50600458424</v>
      </c>
      <c r="AU93" s="20">
        <f t="shared" si="18"/>
        <v>27.985660488451103</v>
      </c>
      <c r="AV93" s="20">
        <f t="shared" si="14"/>
        <v>28.724580080977219</v>
      </c>
      <c r="AW93" s="20">
        <f t="shared" si="15"/>
        <v>34.019817864256503</v>
      </c>
      <c r="AX93" s="20">
        <f t="shared" si="19"/>
        <v>30.243352811228277</v>
      </c>
      <c r="BA93" s="20">
        <f t="shared" si="16"/>
        <v>30.243352811228277</v>
      </c>
      <c r="BB93" s="25">
        <f t="shared" si="17"/>
        <v>52833.875105210638</v>
      </c>
      <c r="BD93" s="49">
        <f t="shared" si="20"/>
        <v>4.2641896264395704</v>
      </c>
      <c r="BE93" s="20">
        <f t="shared" si="21"/>
        <v>3.485557847876708</v>
      </c>
      <c r="BF93" s="20">
        <f t="shared" si="22"/>
        <v>3.874873737158139</v>
      </c>
      <c r="BH93" s="25">
        <f t="shared" si="23"/>
        <v>42137.368143101179</v>
      </c>
    </row>
    <row r="94" spans="1:60">
      <c r="A94" s="3" t="s">
        <v>90</v>
      </c>
      <c r="B94" s="18">
        <v>35702.699999999997</v>
      </c>
      <c r="C94" s="18">
        <v>34019.599999999999</v>
      </c>
      <c r="D94" s="18">
        <v>36113.199999999997</v>
      </c>
      <c r="E94" s="18">
        <v>38378.1</v>
      </c>
      <c r="F94" s="18">
        <v>38156.699999999997</v>
      </c>
      <c r="G94" s="18">
        <v>38818.400000000001</v>
      </c>
      <c r="H94" s="18">
        <v>38043.4</v>
      </c>
      <c r="I94" s="18">
        <v>36630.699999999997</v>
      </c>
      <c r="J94" s="18">
        <v>36943.699999999997</v>
      </c>
      <c r="K94" s="18">
        <v>38798.5</v>
      </c>
      <c r="L94" s="18">
        <v>37464.1</v>
      </c>
      <c r="M94" s="18">
        <v>47733.9</v>
      </c>
      <c r="N94" s="18">
        <v>37081.1</v>
      </c>
      <c r="O94" s="18">
        <v>36872.5</v>
      </c>
      <c r="P94" s="18">
        <v>37684.9</v>
      </c>
      <c r="Q94" s="18">
        <v>38982.9</v>
      </c>
      <c r="R94" s="18">
        <v>39779</v>
      </c>
      <c r="S94" s="18">
        <v>40961.4</v>
      </c>
      <c r="T94" s="18">
        <v>39770.199999999997</v>
      </c>
      <c r="U94" s="18">
        <v>41998.400000000001</v>
      </c>
      <c r="V94" s="18">
        <v>41413.699999999997</v>
      </c>
      <c r="W94" s="18">
        <v>42746.5</v>
      </c>
      <c r="X94" s="18">
        <v>42475.9</v>
      </c>
      <c r="Y94" s="75">
        <v>53869.1</v>
      </c>
      <c r="Z94" s="19">
        <v>39582.834111901866</v>
      </c>
      <c r="AA94" s="19">
        <v>39050.787464805326</v>
      </c>
      <c r="AB94" s="19">
        <v>41693.227044994819</v>
      </c>
      <c r="AC94" s="19">
        <v>41858.360475653011</v>
      </c>
      <c r="AD94" s="19">
        <v>43023.451922609638</v>
      </c>
      <c r="AE94" s="19">
        <v>44453.769053661432</v>
      </c>
      <c r="AF94" s="19">
        <v>42678.892498662317</v>
      </c>
      <c r="AG94" s="19">
        <v>39305.162058285059</v>
      </c>
      <c r="AH94" s="19">
        <v>41355.449845027957</v>
      </c>
      <c r="AI94" s="19">
        <v>42084.670466912925</v>
      </c>
      <c r="AJ94" s="19">
        <v>43460.592676732427</v>
      </c>
      <c r="AK94" s="77">
        <v>54656.055177110022</v>
      </c>
      <c r="AL94" s="19">
        <v>43157.457905026225</v>
      </c>
      <c r="AM94" s="19">
        <v>43302.179123414069</v>
      </c>
      <c r="AN94" s="19">
        <v>44121.604288657712</v>
      </c>
      <c r="AO94" s="19">
        <v>45196.614215228379</v>
      </c>
      <c r="AP94" s="19">
        <v>48743.577487045899</v>
      </c>
      <c r="AQ94" s="19">
        <v>49495.301821442379</v>
      </c>
      <c r="AR94" s="19">
        <v>47549.928976845375</v>
      </c>
      <c r="AS94" s="19">
        <v>45016.194419750238</v>
      </c>
      <c r="AT94" s="19">
        <v>46520.660282085111</v>
      </c>
      <c r="AU94" s="20">
        <f t="shared" si="18"/>
        <v>29.207144925927846</v>
      </c>
      <c r="AV94" s="20">
        <f t="shared" si="14"/>
        <v>30.075554707741649</v>
      </c>
      <c r="AW94" s="20">
        <f t="shared" si="15"/>
        <v>32.161674898770706</v>
      </c>
      <c r="AX94" s="20">
        <f t="shared" si="19"/>
        <v>30.481458177480068</v>
      </c>
      <c r="BA94" s="20">
        <f t="shared" si="16"/>
        <v>30.481458177480068</v>
      </c>
      <c r="BB94" s="25">
        <f t="shared" si="17"/>
        <v>60700.835889856462</v>
      </c>
      <c r="BD94" s="49">
        <f t="shared" si="20"/>
        <v>2.5648517278098901</v>
      </c>
      <c r="BE94" s="20">
        <f t="shared" si="21"/>
        <v>5.0903637600198062</v>
      </c>
      <c r="BF94" s="20">
        <f t="shared" si="22"/>
        <v>3.8276077439148484</v>
      </c>
      <c r="BH94" s="25">
        <f t="shared" si="23"/>
        <v>48301.288677562523</v>
      </c>
    </row>
    <row r="95" spans="1:60">
      <c r="A95" s="3" t="s">
        <v>91</v>
      </c>
      <c r="B95" s="18">
        <v>29189.8</v>
      </c>
      <c r="C95" s="18">
        <v>28781.200000000001</v>
      </c>
      <c r="D95" s="18">
        <v>30227.4</v>
      </c>
      <c r="E95" s="18">
        <v>31089.8</v>
      </c>
      <c r="F95" s="18">
        <v>31651.9</v>
      </c>
      <c r="G95" s="18">
        <v>33653.5</v>
      </c>
      <c r="H95" s="18">
        <v>32205.9</v>
      </c>
      <c r="I95" s="18">
        <v>30780.6</v>
      </c>
      <c r="J95" s="18">
        <v>31134.400000000001</v>
      </c>
      <c r="K95" s="18">
        <v>31931.9</v>
      </c>
      <c r="L95" s="18">
        <v>31802.6</v>
      </c>
      <c r="M95" s="18">
        <v>39900.800000000003</v>
      </c>
      <c r="N95" s="18">
        <v>30422.1</v>
      </c>
      <c r="O95" s="18">
        <v>30049.599999999999</v>
      </c>
      <c r="P95" s="18">
        <v>32365.3</v>
      </c>
      <c r="Q95" s="18">
        <v>31094.6</v>
      </c>
      <c r="R95" s="18">
        <v>33591.9</v>
      </c>
      <c r="S95" s="18">
        <v>34855.599999999999</v>
      </c>
      <c r="T95" s="18">
        <v>32022.799999999999</v>
      </c>
      <c r="U95" s="18">
        <v>31424.7</v>
      </c>
      <c r="V95" s="18">
        <v>33840.6</v>
      </c>
      <c r="W95" s="18">
        <v>32743.8</v>
      </c>
      <c r="X95" s="18">
        <v>33029.300000000003</v>
      </c>
      <c r="Y95" s="75">
        <v>42113.2</v>
      </c>
      <c r="Z95" s="19">
        <v>32739.509461831745</v>
      </c>
      <c r="AA95" s="19">
        <v>33136.402095253303</v>
      </c>
      <c r="AB95" s="19">
        <v>35560.55472934826</v>
      </c>
      <c r="AC95" s="19">
        <v>35183.825458707397</v>
      </c>
      <c r="AD95" s="19">
        <v>37521.953675837278</v>
      </c>
      <c r="AE95" s="19">
        <v>38797.853249412976</v>
      </c>
      <c r="AF95" s="19">
        <v>36265.684324520982</v>
      </c>
      <c r="AG95" s="19">
        <v>36190.327023923237</v>
      </c>
      <c r="AH95" s="19">
        <v>37324.0597580256</v>
      </c>
      <c r="AI95" s="19">
        <v>38657.975820766929</v>
      </c>
      <c r="AJ95" s="19">
        <v>39635.714663944746</v>
      </c>
      <c r="AK95" s="77">
        <v>47360.819551423541</v>
      </c>
      <c r="AL95" s="19">
        <v>37846.499469519171</v>
      </c>
      <c r="AM95" s="19">
        <v>38308.014494732437</v>
      </c>
      <c r="AN95" s="19">
        <v>40591.357042590804</v>
      </c>
      <c r="AO95" s="19">
        <v>40202.304090595513</v>
      </c>
      <c r="AP95" s="19">
        <v>42394.284220207795</v>
      </c>
      <c r="AQ95" s="19">
        <v>42320.126341062001</v>
      </c>
      <c r="AR95" s="19">
        <v>41071.44165947623</v>
      </c>
      <c r="AS95" s="19">
        <v>41516.216063761414</v>
      </c>
      <c r="AT95" s="19">
        <v>41825.467715431136</v>
      </c>
      <c r="AU95" s="20">
        <f t="shared" si="18"/>
        <v>28.156637031707699</v>
      </c>
      <c r="AV95" s="20">
        <f t="shared" si="14"/>
        <v>24.445784058202275</v>
      </c>
      <c r="AW95" s="20">
        <f t="shared" si="15"/>
        <v>26.890857689294606</v>
      </c>
      <c r="AX95" s="20">
        <f t="shared" si="19"/>
        <v>26.497759593068196</v>
      </c>
      <c r="BA95" s="20">
        <f t="shared" si="16"/>
        <v>26.497759593068196</v>
      </c>
      <c r="BB95" s="25">
        <f t="shared" si="17"/>
        <v>52908.27959934243</v>
      </c>
      <c r="BD95" s="49">
        <f t="shared" si="20"/>
        <v>-2.3974161214635545</v>
      </c>
      <c r="BE95" s="20">
        <f t="shared" si="21"/>
        <v>6.1934712378711225</v>
      </c>
      <c r="BF95" s="20">
        <f t="shared" si="22"/>
        <v>1.898027558203784</v>
      </c>
      <c r="BH95" s="25">
        <f t="shared" si="23"/>
        <v>42619.326619017644</v>
      </c>
    </row>
    <row r="96" spans="1:60">
      <c r="A96" s="3" t="s">
        <v>92</v>
      </c>
      <c r="B96" s="18">
        <v>57912.6</v>
      </c>
      <c r="C96" s="18">
        <v>55172.3</v>
      </c>
      <c r="D96" s="18">
        <v>59298.9</v>
      </c>
      <c r="E96" s="18">
        <v>62604.2</v>
      </c>
      <c r="F96" s="18">
        <v>68139</v>
      </c>
      <c r="G96" s="18">
        <v>66733.100000000006</v>
      </c>
      <c r="H96" s="18">
        <v>63177.4</v>
      </c>
      <c r="I96" s="18">
        <v>59877.9</v>
      </c>
      <c r="J96" s="18">
        <v>68558.2</v>
      </c>
      <c r="K96" s="18">
        <v>61070.9</v>
      </c>
      <c r="L96" s="18">
        <v>71312.899999999994</v>
      </c>
      <c r="M96" s="18">
        <v>85685.1</v>
      </c>
      <c r="N96" s="18">
        <v>57117</v>
      </c>
      <c r="O96" s="18">
        <v>61823.199999999997</v>
      </c>
      <c r="P96" s="18">
        <v>61625.7</v>
      </c>
      <c r="Q96" s="18">
        <v>65484.3</v>
      </c>
      <c r="R96" s="18">
        <v>71877.8</v>
      </c>
      <c r="S96" s="18">
        <v>72626.399999999994</v>
      </c>
      <c r="T96" s="18">
        <v>66745.5</v>
      </c>
      <c r="U96" s="18">
        <v>62398.5</v>
      </c>
      <c r="V96" s="18">
        <v>70239.899999999994</v>
      </c>
      <c r="W96" s="18">
        <v>62772.9</v>
      </c>
      <c r="X96" s="18">
        <v>82688.3</v>
      </c>
      <c r="Y96" s="75">
        <v>86508.7</v>
      </c>
      <c r="Z96" s="19">
        <v>60991.035031912608</v>
      </c>
      <c r="AA96" s="19">
        <v>66748.70366573034</v>
      </c>
      <c r="AB96" s="19">
        <v>66149.863174820493</v>
      </c>
      <c r="AC96" s="19">
        <v>74257.501605715486</v>
      </c>
      <c r="AD96" s="19">
        <v>79958.651157946748</v>
      </c>
      <c r="AE96" s="19">
        <v>74064.438790463013</v>
      </c>
      <c r="AF96" s="19">
        <v>71786.388586386674</v>
      </c>
      <c r="AG96" s="19">
        <v>67693.961549808999</v>
      </c>
      <c r="AH96" s="19">
        <v>74798.025605643343</v>
      </c>
      <c r="AI96" s="19">
        <v>72966.398592804981</v>
      </c>
      <c r="AJ96" s="19">
        <v>90083.172004719498</v>
      </c>
      <c r="AK96" s="77">
        <v>98210.673440157567</v>
      </c>
      <c r="AL96" s="19">
        <v>73310.707632543068</v>
      </c>
      <c r="AM96" s="19">
        <v>79059.633887586766</v>
      </c>
      <c r="AN96" s="19">
        <v>79073.191765917465</v>
      </c>
      <c r="AO96" s="19">
        <v>84660.380899878583</v>
      </c>
      <c r="AP96" s="19">
        <v>94497.292162765269</v>
      </c>
      <c r="AQ96" s="19">
        <v>83997.033679082015</v>
      </c>
      <c r="AR96" s="19">
        <v>83895.176844718691</v>
      </c>
      <c r="AS96" s="19">
        <v>75896.325491094743</v>
      </c>
      <c r="AT96" s="19">
        <v>82789.882573764713</v>
      </c>
      <c r="AU96" s="20">
        <f t="shared" si="18"/>
        <v>24.981548523736052</v>
      </c>
      <c r="AV96" s="20">
        <f t="shared" si="14"/>
        <v>23.161764182466097</v>
      </c>
      <c r="AW96" s="20">
        <f t="shared" si="15"/>
        <v>31.301157543853392</v>
      </c>
      <c r="AX96" s="20">
        <f t="shared" si="19"/>
        <v>26.481490083351847</v>
      </c>
      <c r="BA96" s="20">
        <f t="shared" si="16"/>
        <v>26.481490083351847</v>
      </c>
      <c r="BB96" s="25">
        <f t="shared" si="17"/>
        <v>104713.87711755486</v>
      </c>
      <c r="BD96" s="49">
        <f t="shared" si="20"/>
        <v>17.722690379684494</v>
      </c>
      <c r="BE96" s="20">
        <f t="shared" si="21"/>
        <v>20.435227100329939</v>
      </c>
      <c r="BF96" s="20">
        <f t="shared" si="22"/>
        <v>19.078958740007216</v>
      </c>
      <c r="BH96" s="25">
        <f t="shared" si="23"/>
        <v>98585.33011091371</v>
      </c>
    </row>
    <row r="97" spans="1:60">
      <c r="A97" s="3" t="s">
        <v>93</v>
      </c>
      <c r="B97" s="18">
        <v>57974.3</v>
      </c>
      <c r="C97" s="18">
        <v>61952.7</v>
      </c>
      <c r="D97" s="18">
        <v>59031.9</v>
      </c>
      <c r="E97" s="18">
        <v>59490.5</v>
      </c>
      <c r="F97" s="18">
        <v>60033.599999999999</v>
      </c>
      <c r="G97" s="18">
        <v>60796.3</v>
      </c>
      <c r="H97" s="18">
        <v>60942.400000000001</v>
      </c>
      <c r="I97" s="18">
        <v>58124.9</v>
      </c>
      <c r="J97" s="18">
        <v>59567</v>
      </c>
      <c r="K97" s="18">
        <v>59128.3</v>
      </c>
      <c r="L97" s="18">
        <v>60463.7</v>
      </c>
      <c r="M97" s="18">
        <v>77098.2</v>
      </c>
      <c r="N97" s="18">
        <v>69384.399999999994</v>
      </c>
      <c r="O97" s="18">
        <v>63267.3</v>
      </c>
      <c r="P97" s="18">
        <v>63914.2</v>
      </c>
      <c r="Q97" s="18">
        <v>63773.2</v>
      </c>
      <c r="R97" s="18">
        <v>65400.2</v>
      </c>
      <c r="S97" s="18">
        <v>67849.399999999994</v>
      </c>
      <c r="T97" s="18">
        <v>65813.600000000006</v>
      </c>
      <c r="U97" s="18">
        <v>64849.4</v>
      </c>
      <c r="V97" s="18">
        <v>64665.5</v>
      </c>
      <c r="W97" s="18">
        <v>63756.3</v>
      </c>
      <c r="X97" s="18">
        <v>63173.7</v>
      </c>
      <c r="Y97" s="75">
        <v>79337.5</v>
      </c>
      <c r="Z97" s="19">
        <v>72157.377655691889</v>
      </c>
      <c r="AA97" s="19">
        <v>65056.618480928671</v>
      </c>
      <c r="AB97" s="19">
        <v>67988.076343584893</v>
      </c>
      <c r="AC97" s="19">
        <v>66901.345370666138</v>
      </c>
      <c r="AD97" s="19">
        <v>70052.393772833093</v>
      </c>
      <c r="AE97" s="19">
        <v>69270.92483304812</v>
      </c>
      <c r="AF97" s="19">
        <v>69280.824017213919</v>
      </c>
      <c r="AG97" s="19">
        <v>66616.33896611497</v>
      </c>
      <c r="AH97" s="19">
        <v>67073.863960133487</v>
      </c>
      <c r="AI97" s="19">
        <v>65735.477617912402</v>
      </c>
      <c r="AJ97" s="19">
        <v>66271.485469856503</v>
      </c>
      <c r="AK97" s="77">
        <v>81688.577424618241</v>
      </c>
      <c r="AL97" s="19">
        <v>75310.392836284373</v>
      </c>
      <c r="AM97" s="19">
        <v>69341.00761296261</v>
      </c>
      <c r="AN97" s="19">
        <v>71123.624170538518</v>
      </c>
      <c r="AO97" s="19">
        <v>70909.658249271743</v>
      </c>
      <c r="AP97" s="19">
        <v>78170.839595838421</v>
      </c>
      <c r="AQ97" s="19">
        <v>75922.647904551675</v>
      </c>
      <c r="AR97" s="19">
        <v>74849.74425775792</v>
      </c>
      <c r="AS97" s="19">
        <v>73389.077156212661</v>
      </c>
      <c r="AT97" s="19">
        <v>73315.690887796547</v>
      </c>
      <c r="AU97" s="20">
        <f t="shared" si="18"/>
        <v>29.431060822267359</v>
      </c>
      <c r="AV97" s="20">
        <f t="shared" si="14"/>
        <v>22.689069132690538</v>
      </c>
      <c r="AW97" s="20">
        <f t="shared" si="15"/>
        <v>21.788983967244324</v>
      </c>
      <c r="AX97" s="20">
        <f t="shared" si="19"/>
        <v>24.63637130740074</v>
      </c>
      <c r="BA97" s="20">
        <f t="shared" si="16"/>
        <v>24.63637130740074</v>
      </c>
      <c r="BB97" s="25">
        <f t="shared" si="17"/>
        <v>91378.016721500273</v>
      </c>
      <c r="BD97" s="49">
        <f t="shared" si="20"/>
        <v>-2.3069488367058213</v>
      </c>
      <c r="BE97" s="20">
        <f t="shared" si="21"/>
        <v>-1.1962610216609728</v>
      </c>
      <c r="BF97" s="20">
        <f t="shared" si="22"/>
        <v>-1.7516049291833971</v>
      </c>
      <c r="BH97" s="25">
        <f t="shared" si="23"/>
        <v>72031.489632341036</v>
      </c>
    </row>
    <row r="98" spans="1:60">
      <c r="A98" s="3" t="s">
        <v>94</v>
      </c>
      <c r="B98" s="18">
        <v>27981.3</v>
      </c>
      <c r="C98" s="18">
        <v>27758.799999999999</v>
      </c>
      <c r="D98" s="18">
        <v>28999.1</v>
      </c>
      <c r="E98" s="18">
        <v>30883.8</v>
      </c>
      <c r="F98" s="18">
        <v>31660.3</v>
      </c>
      <c r="G98" s="18">
        <v>32297.8</v>
      </c>
      <c r="H98" s="18">
        <v>31073.5</v>
      </c>
      <c r="I98" s="18">
        <v>29053.7</v>
      </c>
      <c r="J98" s="18">
        <v>30438.1</v>
      </c>
      <c r="K98" s="18">
        <v>30897.3</v>
      </c>
      <c r="L98" s="18">
        <v>29867.599999999999</v>
      </c>
      <c r="M98" s="18">
        <v>38250.9</v>
      </c>
      <c r="N98" s="18">
        <v>29638.2</v>
      </c>
      <c r="O98" s="18">
        <v>29545.4</v>
      </c>
      <c r="P98" s="18">
        <v>30336.9</v>
      </c>
      <c r="Q98" s="18">
        <v>29579.3</v>
      </c>
      <c r="R98" s="18">
        <v>33243.199999999997</v>
      </c>
      <c r="S98" s="18">
        <v>32305</v>
      </c>
      <c r="T98" s="18">
        <v>31115.4</v>
      </c>
      <c r="U98" s="18">
        <v>30982.400000000001</v>
      </c>
      <c r="V98" s="18">
        <v>31818.6</v>
      </c>
      <c r="W98" s="18">
        <v>31478.5</v>
      </c>
      <c r="X98" s="18">
        <v>32091.4</v>
      </c>
      <c r="Y98" s="75">
        <v>41470.199999999997</v>
      </c>
      <c r="Z98" s="19">
        <v>30956.726663089888</v>
      </c>
      <c r="AA98" s="19">
        <v>31629.026368831906</v>
      </c>
      <c r="AB98" s="19">
        <v>33042.099495994902</v>
      </c>
      <c r="AC98" s="19">
        <v>33862.018232031332</v>
      </c>
      <c r="AD98" s="19">
        <v>35517.898455346483</v>
      </c>
      <c r="AE98" s="19">
        <v>36259.541536129451</v>
      </c>
      <c r="AF98" s="19">
        <v>33425.516654694125</v>
      </c>
      <c r="AG98" s="19">
        <v>32016.023265662683</v>
      </c>
      <c r="AH98" s="19">
        <v>34058.955278697227</v>
      </c>
      <c r="AI98" s="19">
        <v>34914.612590729193</v>
      </c>
      <c r="AJ98" s="19">
        <v>34598.995315046188</v>
      </c>
      <c r="AK98" s="77">
        <v>43950.193058122175</v>
      </c>
      <c r="AL98" s="19">
        <v>35292.478892820873</v>
      </c>
      <c r="AM98" s="19">
        <v>35791.55823399144</v>
      </c>
      <c r="AN98" s="19">
        <v>37680.249081251568</v>
      </c>
      <c r="AO98" s="19">
        <v>37004.568844618712</v>
      </c>
      <c r="AP98" s="19">
        <v>39900.765247057541</v>
      </c>
      <c r="AQ98" s="19">
        <v>40315.840181628577</v>
      </c>
      <c r="AR98" s="19">
        <v>38416.146819513451</v>
      </c>
      <c r="AS98" s="19">
        <v>36888.718792154585</v>
      </c>
      <c r="AT98" s="19">
        <v>38348.739110106049</v>
      </c>
      <c r="AU98" s="20">
        <f t="shared" si="18"/>
        <v>25.667830777873796</v>
      </c>
      <c r="AV98" s="20">
        <f t="shared" si="14"/>
        <v>30.333201335068168</v>
      </c>
      <c r="AW98" s="20">
        <f t="shared" si="15"/>
        <v>29.041518444964154</v>
      </c>
      <c r="AX98" s="20">
        <f t="shared" si="19"/>
        <v>28.347516852635369</v>
      </c>
      <c r="BA98" s="20">
        <f t="shared" si="16"/>
        <v>28.347516852635369</v>
      </c>
      <c r="BB98" s="25">
        <f t="shared" si="17"/>
        <v>49219.654392116528</v>
      </c>
      <c r="BD98" s="49">
        <f t="shared" si="20"/>
        <v>0.8573601604093295</v>
      </c>
      <c r="BE98" s="20">
        <f t="shared" si="21"/>
        <v>1.5856036450029878</v>
      </c>
      <c r="BF98" s="20">
        <f t="shared" si="22"/>
        <v>1.2214819027061585</v>
      </c>
      <c r="BH98" s="25">
        <f t="shared" si="23"/>
        <v>38817.162018251991</v>
      </c>
    </row>
    <row r="99" spans="1:60">
      <c r="A99" s="3" t="s">
        <v>95</v>
      </c>
      <c r="B99" s="18">
        <v>72778.899999999994</v>
      </c>
      <c r="C99" s="18">
        <v>77002.8</v>
      </c>
      <c r="D99" s="18">
        <v>76186.399999999994</v>
      </c>
      <c r="E99" s="18">
        <v>81235</v>
      </c>
      <c r="F99" s="18">
        <v>83231.899999999994</v>
      </c>
      <c r="G99" s="18">
        <v>78803.399999999994</v>
      </c>
      <c r="H99" s="18">
        <v>82692.600000000006</v>
      </c>
      <c r="I99" s="18">
        <v>73808.800000000003</v>
      </c>
      <c r="J99" s="18">
        <v>70348.600000000006</v>
      </c>
      <c r="K99" s="18">
        <v>73119.600000000006</v>
      </c>
      <c r="L99" s="18">
        <v>76852.800000000003</v>
      </c>
      <c r="M99" s="18">
        <v>99592</v>
      </c>
      <c r="N99" s="18">
        <v>75792.600000000006</v>
      </c>
      <c r="O99" s="18">
        <v>84819.1</v>
      </c>
      <c r="P99" s="18">
        <v>82439.100000000006</v>
      </c>
      <c r="Q99" s="18">
        <v>88761.2</v>
      </c>
      <c r="R99" s="18">
        <v>89693.3</v>
      </c>
      <c r="S99" s="18">
        <v>86309</v>
      </c>
      <c r="T99" s="18">
        <v>86459.8</v>
      </c>
      <c r="U99" s="18">
        <v>81459.199999999997</v>
      </c>
      <c r="V99" s="18">
        <v>78363</v>
      </c>
      <c r="W99" s="18">
        <v>77838.399999999994</v>
      </c>
      <c r="X99" s="18">
        <v>81206.600000000006</v>
      </c>
      <c r="Y99" s="75">
        <v>115093.2</v>
      </c>
      <c r="Z99" s="19">
        <v>80092.567655804785</v>
      </c>
      <c r="AA99" s="19">
        <v>92451.61748809088</v>
      </c>
      <c r="AB99" s="19">
        <v>92136.264588265287</v>
      </c>
      <c r="AC99" s="19">
        <v>94719.38496375129</v>
      </c>
      <c r="AD99" s="19">
        <v>94997.137640590634</v>
      </c>
      <c r="AE99" s="19">
        <v>94374.098526707981</v>
      </c>
      <c r="AF99" s="19">
        <v>91136.470934701356</v>
      </c>
      <c r="AG99" s="19">
        <v>85138.87533398105</v>
      </c>
      <c r="AH99" s="19">
        <v>86423.797798248692</v>
      </c>
      <c r="AI99" s="19">
        <v>87082.445987013911</v>
      </c>
      <c r="AJ99" s="19">
        <v>90166.071952536935</v>
      </c>
      <c r="AK99" s="77">
        <v>122231.45940388739</v>
      </c>
      <c r="AL99" s="19">
        <v>90105.023460230892</v>
      </c>
      <c r="AM99" s="19">
        <v>93981.283434972705</v>
      </c>
      <c r="AN99" s="19">
        <v>99784.422243620575</v>
      </c>
      <c r="AO99" s="19">
        <v>101383.03383189079</v>
      </c>
      <c r="AP99" s="19">
        <v>105183.24988132314</v>
      </c>
      <c r="AQ99" s="19">
        <v>99984.071653525607</v>
      </c>
      <c r="AR99" s="19">
        <v>97954.630397809888</v>
      </c>
      <c r="AS99" s="19">
        <v>91654.168846987945</v>
      </c>
      <c r="AT99" s="19">
        <v>91481.505898799674</v>
      </c>
      <c r="AU99" s="20">
        <f t="shared" si="18"/>
        <v>41.569270745970769</v>
      </c>
      <c r="AV99" s="20">
        <f t="shared" si="14"/>
        <v>46.871865548792158</v>
      </c>
      <c r="AW99" s="20">
        <f t="shared" si="15"/>
        <v>41.432640682175979</v>
      </c>
      <c r="AX99" s="20">
        <f t="shared" si="19"/>
        <v>43.291258992312969</v>
      </c>
      <c r="BA99" s="20">
        <f t="shared" si="16"/>
        <v>43.291258992312969</v>
      </c>
      <c r="BB99" s="25">
        <f t="shared" si="17"/>
        <v>131085.00154751711</v>
      </c>
      <c r="BD99" s="49">
        <f t="shared" si="20"/>
        <v>3.6287533657465967</v>
      </c>
      <c r="BE99" s="20">
        <f t="shared" si="21"/>
        <v>4.3301431430083221</v>
      </c>
      <c r="BF99" s="20">
        <f t="shared" si="22"/>
        <v>3.9794482543774592</v>
      </c>
      <c r="BH99" s="25">
        <f t="shared" si="23"/>
        <v>95121.965088367666</v>
      </c>
    </row>
    <row r="100" spans="1:60">
      <c r="BD100" s="48"/>
    </row>
    <row r="104" spans="1:60">
      <c r="B104" t="s">
        <v>114</v>
      </c>
      <c r="D104" t="s">
        <v>152</v>
      </c>
      <c r="I104" t="s">
        <v>154</v>
      </c>
      <c r="J104" t="s">
        <v>155</v>
      </c>
    </row>
    <row r="105" spans="1:60">
      <c r="A105" s="1" t="s">
        <v>0</v>
      </c>
      <c r="B105" s="25">
        <f>BB4-BH4</f>
        <v>13158.858751120708</v>
      </c>
      <c r="D105" s="20">
        <f>B105/'мандарины по регионам'!AY4</f>
        <v>138.1169136287248</v>
      </c>
    </row>
    <row r="106" spans="1:60">
      <c r="A106" s="2" t="s">
        <v>1</v>
      </c>
      <c r="B106" s="25">
        <f t="shared" ref="B106:B169" si="24">BB5-BH5</f>
        <v>18948.285296306203</v>
      </c>
      <c r="D106" s="20">
        <f>B106/'мандарины по регионам'!AY5</f>
        <v>202.54714373389848</v>
      </c>
    </row>
    <row r="107" spans="1:60">
      <c r="A107" s="3" t="s">
        <v>2</v>
      </c>
      <c r="B107" s="25">
        <f t="shared" si="24"/>
        <v>6833.6022935135952</v>
      </c>
      <c r="D107" s="20">
        <f>B107/'мандарины по регионам'!AY6</f>
        <v>92.362618852679702</v>
      </c>
    </row>
    <row r="108" spans="1:60">
      <c r="A108" s="3" t="s">
        <v>3</v>
      </c>
      <c r="B108" s="25">
        <f t="shared" si="24"/>
        <v>4903.3599238773531</v>
      </c>
      <c r="D108" s="20">
        <f>B108/'мандарины по регионам'!AY7</f>
        <v>64.617086631372985</v>
      </c>
    </row>
    <row r="109" spans="1:60">
      <c r="A109" s="3" t="s">
        <v>4</v>
      </c>
      <c r="B109" s="25">
        <f t="shared" si="24"/>
        <v>6781.4300337978275</v>
      </c>
      <c r="D109" s="20">
        <f>B109/'мандарины по регионам'!AY8</f>
        <v>74.384972948422231</v>
      </c>
    </row>
    <row r="110" spans="1:60">
      <c r="A110" s="3" t="s">
        <v>5</v>
      </c>
      <c r="B110" s="25">
        <f t="shared" si="24"/>
        <v>5958.6224599987181</v>
      </c>
      <c r="D110" s="20">
        <f>B110/'мандарины по регионам'!AY9</f>
        <v>79.416532853508173</v>
      </c>
    </row>
    <row r="111" spans="1:60">
      <c r="A111" s="3" t="s">
        <v>6</v>
      </c>
      <c r="B111" s="25">
        <f t="shared" si="24"/>
        <v>6982.8998995827023</v>
      </c>
      <c r="D111" s="20">
        <f>B111/'мандарины по регионам'!AY10</f>
        <v>72.371656528529357</v>
      </c>
    </row>
    <row r="112" spans="1:60">
      <c r="A112" s="3" t="s">
        <v>7</v>
      </c>
      <c r="B112" s="25">
        <f t="shared" si="24"/>
        <v>7489.9702164326591</v>
      </c>
      <c r="D112" s="20">
        <f>B112/'мандарины по регионам'!AY11</f>
        <v>90.982348662987306</v>
      </c>
    </row>
    <row r="113" spans="1:4">
      <c r="A113" s="3" t="s">
        <v>8</v>
      </c>
      <c r="B113" s="25">
        <f t="shared" si="24"/>
        <v>6034.2099071084085</v>
      </c>
      <c r="D113" s="20">
        <f>B113/'мандарины по регионам'!AY12</f>
        <v>78.751597517402118</v>
      </c>
    </row>
    <row r="114" spans="1:4">
      <c r="A114" s="3" t="s">
        <v>9</v>
      </c>
      <c r="B114" s="25">
        <f t="shared" si="24"/>
        <v>7520.0131653385179</v>
      </c>
      <c r="D114" s="20">
        <f>B114/'мандарины по регионам'!AY13</f>
        <v>95.617697279035156</v>
      </c>
    </row>
    <row r="115" spans="1:4">
      <c r="A115" s="3" t="s">
        <v>10</v>
      </c>
      <c r="B115" s="25">
        <f t="shared" si="24"/>
        <v>10571.695146331742</v>
      </c>
      <c r="D115" s="20">
        <f>B115/'мандарины по регионам'!AY14</f>
        <v>139.67711371001155</v>
      </c>
    </row>
    <row r="116" spans="1:4">
      <c r="A116" s="3" t="s">
        <v>11</v>
      </c>
      <c r="B116" s="25">
        <f t="shared" si="24"/>
        <v>12440.569865038313</v>
      </c>
      <c r="D116" s="20">
        <f>B116/'мандарины по регионам'!AY15</f>
        <v>125.36684445789365</v>
      </c>
    </row>
    <row r="117" spans="1:4">
      <c r="A117" s="3" t="s">
        <v>12</v>
      </c>
      <c r="B117" s="25">
        <f t="shared" si="24"/>
        <v>6845.9564491327728</v>
      </c>
      <c r="D117" s="20">
        <f>B117/'мандарины по регионам'!AY16</f>
        <v>88.835457188452438</v>
      </c>
    </row>
    <row r="118" spans="1:4">
      <c r="A118" s="3" t="s">
        <v>13</v>
      </c>
      <c r="B118" s="25">
        <f t="shared" si="24"/>
        <v>8413.6015544820948</v>
      </c>
      <c r="D118" s="20">
        <f>B118/'мандарины по регионам'!AY17</f>
        <v>103.22593106267905</v>
      </c>
    </row>
    <row r="119" spans="1:4">
      <c r="A119" s="3" t="s">
        <v>14</v>
      </c>
      <c r="B119" s="25">
        <f t="shared" si="24"/>
        <v>7711.1254815983084</v>
      </c>
      <c r="D119" s="20">
        <f>B119/'мандарины по регионам'!AY18</f>
        <v>95.466228312953632</v>
      </c>
    </row>
    <row r="120" spans="1:4">
      <c r="A120" s="3" t="s">
        <v>15</v>
      </c>
      <c r="B120" s="25">
        <f t="shared" si="24"/>
        <v>5697.7926611003531</v>
      </c>
      <c r="D120" s="20">
        <f>B120/'мандарины по регионам'!AY19</f>
        <v>75.139030213640424</v>
      </c>
    </row>
    <row r="121" spans="1:4">
      <c r="A121" s="3" t="s">
        <v>16</v>
      </c>
      <c r="B121" s="25">
        <f t="shared" si="24"/>
        <v>7244.9186106005654</v>
      </c>
      <c r="D121" s="20">
        <f>B121/'мандарины по регионам'!AY20</f>
        <v>92.693431558349104</v>
      </c>
    </row>
    <row r="122" spans="1:4">
      <c r="A122" s="3" t="s">
        <v>17</v>
      </c>
      <c r="B122" s="25">
        <f t="shared" si="24"/>
        <v>6506.3034368485023</v>
      </c>
      <c r="D122" s="20">
        <f>B122/'мандарины по регионам'!AY21</f>
        <v>64.952614923115732</v>
      </c>
    </row>
    <row r="123" spans="1:4">
      <c r="A123" s="3" t="s">
        <v>18</v>
      </c>
      <c r="B123" s="25">
        <f t="shared" si="24"/>
        <v>7401.7679598620962</v>
      </c>
      <c r="D123" s="20">
        <f>B123/'мандарины по регионам'!AY22</f>
        <v>77.665362805030568</v>
      </c>
    </row>
    <row r="124" spans="1:4">
      <c r="A124" s="3" t="s">
        <v>19</v>
      </c>
      <c r="B124" s="25">
        <f t="shared" si="24"/>
        <v>35557.037969883022</v>
      </c>
      <c r="D124" s="20">
        <f>B124/'мандарины по регионам'!AY23</f>
        <v>341.56616685766596</v>
      </c>
    </row>
    <row r="125" spans="1:4">
      <c r="A125" s="2" t="s">
        <v>20</v>
      </c>
      <c r="B125" s="25">
        <f t="shared" si="24"/>
        <v>14120.423714993529</v>
      </c>
      <c r="D125" s="20">
        <f>B125/'мандарины по регионам'!AY24</f>
        <v>153.27184002091536</v>
      </c>
    </row>
    <row r="126" spans="1:4">
      <c r="A126" s="3" t="s">
        <v>21</v>
      </c>
      <c r="B126" s="25">
        <f t="shared" si="24"/>
        <v>8827.5017584197485</v>
      </c>
      <c r="D126" s="20">
        <f>B126/'мандарины по регионам'!AY25</f>
        <v>97.069515707276764</v>
      </c>
    </row>
    <row r="127" spans="1:4">
      <c r="A127" s="3" t="s">
        <v>22</v>
      </c>
      <c r="B127" s="25">
        <f t="shared" si="24"/>
        <v>12710.640744593213</v>
      </c>
      <c r="D127" s="20">
        <f>B127/'мандарины по регионам'!AY26</f>
        <v>110.51129469288404</v>
      </c>
    </row>
    <row r="128" spans="1:4">
      <c r="A128" s="3" t="s">
        <v>23</v>
      </c>
      <c r="B128" s="25">
        <f t="shared" si="24"/>
        <v>11388.315423958513</v>
      </c>
      <c r="D128" s="20">
        <f>B128/'мандарины по регионам'!AY27</f>
        <v>110.73101144705885</v>
      </c>
    </row>
    <row r="129" spans="1:4">
      <c r="A129" s="4" t="s">
        <v>24</v>
      </c>
      <c r="B129" s="25">
        <f t="shared" si="24"/>
        <v>25819.304396081294</v>
      </c>
      <c r="D129" s="20">
        <f>B129/'мандарины по регионам'!AY28</f>
        <v>149.32509482619503</v>
      </c>
    </row>
    <row r="130" spans="1:4" ht="24.75">
      <c r="A130" s="4" t="s">
        <v>25</v>
      </c>
      <c r="B130" s="25">
        <f t="shared" si="24"/>
        <v>10144.104602593208</v>
      </c>
      <c r="D130" s="20">
        <f>B130/'мандарины по регионам'!AY29</f>
        <v>101.30259914044017</v>
      </c>
    </row>
    <row r="131" spans="1:4">
      <c r="A131" s="3" t="s">
        <v>26</v>
      </c>
      <c r="B131" s="25">
        <f t="shared" si="24"/>
        <v>7020.1603475780721</v>
      </c>
      <c r="D131" s="20">
        <f>B131/'мандарины по регионам'!AY30</f>
        <v>71.685493184704086</v>
      </c>
    </row>
    <row r="132" spans="1:4">
      <c r="A132" s="3" t="s">
        <v>27</v>
      </c>
      <c r="B132" s="25">
        <f t="shared" si="24"/>
        <v>8647.2610355342877</v>
      </c>
      <c r="D132" s="20">
        <f>B132/'мандарины по регионам'!AY31</f>
        <v>83.170732283680749</v>
      </c>
    </row>
    <row r="133" spans="1:4">
      <c r="A133" s="3" t="s">
        <v>28</v>
      </c>
      <c r="B133" s="25">
        <f t="shared" si="24"/>
        <v>7818.3252789243343</v>
      </c>
      <c r="D133" s="20">
        <f>B133/'мандарины по регионам'!AY32</f>
        <v>89.611736214460919</v>
      </c>
    </row>
    <row r="134" spans="1:4">
      <c r="A134" s="3" t="s">
        <v>29</v>
      </c>
      <c r="B134" s="25">
        <f t="shared" si="24"/>
        <v>18893.888339579978</v>
      </c>
      <c r="D134" s="20">
        <f>B134/'мандарины по регионам'!AY33</f>
        <v>219.57722560912657</v>
      </c>
    </row>
    <row r="135" spans="1:4">
      <c r="A135" s="3" t="s">
        <v>30</v>
      </c>
      <c r="B135" s="25">
        <f t="shared" si="24"/>
        <v>7188.0805087686167</v>
      </c>
      <c r="D135" s="20">
        <f>B135/'мандарины по регионам'!AY34</f>
        <v>88.75269179860004</v>
      </c>
    </row>
    <row r="136" spans="1:4">
      <c r="A136" s="3" t="s">
        <v>31</v>
      </c>
      <c r="B136" s="25">
        <f t="shared" si="24"/>
        <v>6435.8075724471964</v>
      </c>
      <c r="D136" s="20">
        <f>B136/'мандарины по регионам'!AY35</f>
        <v>91.01693639438831</v>
      </c>
    </row>
    <row r="137" spans="1:4">
      <c r="A137" s="3" t="s">
        <v>32</v>
      </c>
      <c r="B137" s="25">
        <f t="shared" si="24"/>
        <v>19896.029438515805</v>
      </c>
      <c r="D137" s="20">
        <f>B137/'мандарины по регионам'!AY36</f>
        <v>226.46009908391477</v>
      </c>
    </row>
    <row r="138" spans="1:4">
      <c r="A138" s="2" t="s">
        <v>33</v>
      </c>
      <c r="B138" s="25">
        <f t="shared" si="24"/>
        <v>8131.4238195927464</v>
      </c>
      <c r="D138" s="20">
        <f>B138/'мандарины по регионам'!AY37</f>
        <v>89.232099856530255</v>
      </c>
    </row>
    <row r="139" spans="1:4">
      <c r="A139" s="5" t="s">
        <v>34</v>
      </c>
      <c r="B139" s="25">
        <f t="shared" si="24"/>
        <v>6256.804924107546</v>
      </c>
      <c r="D139" s="20">
        <f>B139/'мандарины по регионам'!AY38</f>
        <v>87.300194280836408</v>
      </c>
    </row>
    <row r="140" spans="1:4">
      <c r="A140" s="5" t="s">
        <v>35</v>
      </c>
      <c r="B140" s="25">
        <f t="shared" si="24"/>
        <v>7500.4503401305083</v>
      </c>
      <c r="D140" s="20">
        <f>B140/'мандарины по регионам'!AY39</f>
        <v>77.422671508073933</v>
      </c>
    </row>
    <row r="141" spans="1:4">
      <c r="A141" s="6" t="s">
        <v>36</v>
      </c>
      <c r="B141" s="25">
        <f t="shared" si="24"/>
        <v>7495.9098504928807</v>
      </c>
      <c r="D141" s="20">
        <f>B141/'мандарины по регионам'!AY40</f>
        <v>74.941612128765428</v>
      </c>
    </row>
    <row r="142" spans="1:4">
      <c r="A142" s="5" t="s">
        <v>37</v>
      </c>
      <c r="B142" s="25">
        <f t="shared" si="24"/>
        <v>8607.9475550960633</v>
      </c>
      <c r="D142" s="20">
        <f>B142/'мандарины по регионам'!AY41</f>
        <v>93.062246081978429</v>
      </c>
    </row>
    <row r="143" spans="1:4">
      <c r="A143" s="5" t="s">
        <v>38</v>
      </c>
      <c r="B143" s="25">
        <f t="shared" si="24"/>
        <v>10627.739457068055</v>
      </c>
      <c r="D143" s="20">
        <f>B143/'мандарины по регионам'!AY42</f>
        <v>135.81775663984732</v>
      </c>
    </row>
    <row r="144" spans="1:4">
      <c r="A144" s="5" t="s">
        <v>39</v>
      </c>
      <c r="B144" s="25">
        <f t="shared" si="24"/>
        <v>7525.7216050591778</v>
      </c>
      <c r="D144" s="20">
        <f>B144/'мандарины по регионам'!AY43</f>
        <v>92.17050342999606</v>
      </c>
    </row>
    <row r="145" spans="1:4">
      <c r="A145" s="5" t="s">
        <v>40</v>
      </c>
      <c r="B145" s="25">
        <f t="shared" si="24"/>
        <v>7739.0032513227488</v>
      </c>
      <c r="D145" s="20">
        <f>B145/'мандарины по регионам'!AY44</f>
        <v>89.863019639140134</v>
      </c>
    </row>
    <row r="146" spans="1:4">
      <c r="A146" s="6" t="s">
        <v>41</v>
      </c>
      <c r="B146" s="25">
        <f t="shared" si="24"/>
        <v>14290.927618649752</v>
      </c>
      <c r="D146" s="20">
        <f>B146/'мандарины по регионам'!AY45</f>
        <v>114.00516634566095</v>
      </c>
    </row>
    <row r="147" spans="1:4" ht="24.75">
      <c r="A147" s="2" t="s">
        <v>42</v>
      </c>
      <c r="B147" s="25">
        <f t="shared" si="24"/>
        <v>7187.6790391020622</v>
      </c>
      <c r="D147" s="20">
        <f>B147/'мандарины по регионам'!AY46</f>
        <v>77.406171221977189</v>
      </c>
    </row>
    <row r="148" spans="1:4">
      <c r="A148" s="5" t="s">
        <v>43</v>
      </c>
      <c r="B148" s="25">
        <f t="shared" si="24"/>
        <v>6844.2070308654329</v>
      </c>
      <c r="D148" s="20">
        <f>B148/'мандарины по регионам'!AY47</f>
        <v>74.849158255308765</v>
      </c>
    </row>
    <row r="149" spans="1:4">
      <c r="A149" s="5" t="s">
        <v>44</v>
      </c>
      <c r="B149" s="25">
        <f t="shared" si="24"/>
        <v>4650.3202031501423</v>
      </c>
      <c r="D149" s="20">
        <f>B149/'мандарины по регионам'!AY48</f>
        <v>48.435790054683281</v>
      </c>
    </row>
    <row r="150" spans="1:4">
      <c r="A150" s="5" t="s">
        <v>45</v>
      </c>
      <c r="B150" s="25">
        <f t="shared" si="24"/>
        <v>5840.2490036933123</v>
      </c>
      <c r="D150" s="20">
        <f>B150/'мандарины по регионам'!AY49</f>
        <v>62.938239137437805</v>
      </c>
    </row>
    <row r="151" spans="1:4">
      <c r="A151" s="5" t="s">
        <v>46</v>
      </c>
      <c r="B151" s="25">
        <f t="shared" si="24"/>
        <v>6432.7350174838175</v>
      </c>
      <c r="D151" s="20">
        <f>B151/'мандарины по регионам'!AY50</f>
        <v>72.497858869422032</v>
      </c>
    </row>
    <row r="152" spans="1:4">
      <c r="A152" s="5" t="s">
        <v>47</v>
      </c>
      <c r="B152" s="25">
        <f t="shared" si="24"/>
        <v>10099.949227602028</v>
      </c>
      <c r="D152" s="20">
        <f>B152/'мандарины по регионам'!AY51</f>
        <v>138.78640382377284</v>
      </c>
    </row>
    <row r="153" spans="1:4">
      <c r="A153" s="5" t="s">
        <v>48</v>
      </c>
      <c r="B153" s="25">
        <f t="shared" si="24"/>
        <v>6246.4046316444546</v>
      </c>
      <c r="D153" s="20">
        <f>B153/'мандарины по регионам'!AY52</f>
        <v>56.756258578712064</v>
      </c>
    </row>
    <row r="154" spans="1:4">
      <c r="A154" s="5" t="s">
        <v>49</v>
      </c>
      <c r="B154" s="25">
        <f t="shared" si="24"/>
        <v>7669.5121167939433</v>
      </c>
      <c r="D154" s="20">
        <f>B154/'мандарины по регионам'!AY53</f>
        <v>82.898707801772048</v>
      </c>
    </row>
    <row r="155" spans="1:4">
      <c r="A155" s="2" t="s">
        <v>50</v>
      </c>
      <c r="B155" s="25">
        <f t="shared" si="24"/>
        <v>8253.7357696835461</v>
      </c>
      <c r="D155" s="20">
        <f>B155/'мандарины по регионам'!AY54</f>
        <v>93.781794906073685</v>
      </c>
    </row>
    <row r="156" spans="1:4">
      <c r="A156" s="3" t="s">
        <v>51</v>
      </c>
      <c r="B156" s="25">
        <f t="shared" si="24"/>
        <v>7416.3379957139696</v>
      </c>
      <c r="D156" s="20">
        <f>B156/'мандарины по регионам'!AY55</f>
        <v>86.236488322255454</v>
      </c>
    </row>
    <row r="157" spans="1:4">
      <c r="A157" s="3" t="s">
        <v>52</v>
      </c>
      <c r="B157" s="25">
        <f t="shared" si="24"/>
        <v>7583.7038314993588</v>
      </c>
      <c r="D157" s="20">
        <f>B157/'мандарины по регионам'!AY56</f>
        <v>78.244356345214698</v>
      </c>
    </row>
    <row r="158" spans="1:4">
      <c r="A158" s="3" t="s">
        <v>53</v>
      </c>
      <c r="B158" s="25">
        <f t="shared" si="24"/>
        <v>5405.7507150208621</v>
      </c>
      <c r="D158" s="20">
        <f>B158/'мандарины по регионам'!AY57</f>
        <v>61.634433509663211</v>
      </c>
    </row>
    <row r="159" spans="1:4">
      <c r="A159" s="3" t="s">
        <v>54</v>
      </c>
      <c r="B159" s="25">
        <f t="shared" si="24"/>
        <v>10019.838810779795</v>
      </c>
      <c r="D159" s="20">
        <f>B159/'мандарины по регионам'!AY58</f>
        <v>104.96007693124544</v>
      </c>
    </row>
    <row r="160" spans="1:4">
      <c r="A160" s="3" t="s">
        <v>55</v>
      </c>
      <c r="B160" s="25">
        <f t="shared" si="24"/>
        <v>6253.6942661457433</v>
      </c>
      <c r="D160" s="20">
        <f>B160/'мандарины по регионам'!AY59</f>
        <v>76.373225314216285</v>
      </c>
    </row>
    <row r="161" spans="1:4">
      <c r="A161" s="3" t="s">
        <v>56</v>
      </c>
      <c r="B161" s="25">
        <f t="shared" si="24"/>
        <v>6862.1246994262438</v>
      </c>
      <c r="D161" s="20">
        <f>B161/'мандарины по регионам'!AY60</f>
        <v>81.074252119875283</v>
      </c>
    </row>
    <row r="162" spans="1:4">
      <c r="A162" s="3" t="s">
        <v>57</v>
      </c>
      <c r="B162" s="25">
        <f t="shared" si="24"/>
        <v>11225.745908108394</v>
      </c>
      <c r="D162" s="20">
        <f>B162/'мандарины по регионам'!AY61</f>
        <v>119.41859410774504</v>
      </c>
    </row>
    <row r="163" spans="1:4">
      <c r="A163" s="3" t="s">
        <v>58</v>
      </c>
      <c r="B163" s="25">
        <f t="shared" si="24"/>
        <v>6012.2686920932865</v>
      </c>
      <c r="D163" s="20">
        <f>B163/'мандарины по регионам'!AY62</f>
        <v>77.166107967313522</v>
      </c>
    </row>
    <row r="164" spans="1:4">
      <c r="A164" s="3" t="s">
        <v>59</v>
      </c>
      <c r="B164" s="25">
        <f t="shared" si="24"/>
        <v>10788.424976429462</v>
      </c>
      <c r="D164" s="20">
        <f>B164/'мандарины по регионам'!AY63</f>
        <v>132.59022912449154</v>
      </c>
    </row>
    <row r="165" spans="1:4">
      <c r="A165" s="3" t="s">
        <v>60</v>
      </c>
      <c r="B165" s="25">
        <f t="shared" si="24"/>
        <v>6605.7153990642182</v>
      </c>
      <c r="D165" s="20">
        <f>B165/'мандарины по регионам'!AY64</f>
        <v>73.288262563582293</v>
      </c>
    </row>
    <row r="166" spans="1:4">
      <c r="A166" s="3" t="s">
        <v>61</v>
      </c>
      <c r="B166" s="25">
        <f t="shared" si="24"/>
        <v>6027.1722391755102</v>
      </c>
      <c r="D166" s="20">
        <f>B166/'мандарины по регионам'!AY65</f>
        <v>74.726274817235733</v>
      </c>
    </row>
    <row r="167" spans="1:4">
      <c r="A167" s="3" t="s">
        <v>62</v>
      </c>
      <c r="B167" s="25">
        <f t="shared" si="24"/>
        <v>7528.8517011776275</v>
      </c>
      <c r="D167" s="20">
        <f>B167/'мандарины по регионам'!AY66</f>
        <v>76.334296879018837</v>
      </c>
    </row>
    <row r="168" spans="1:4">
      <c r="A168" s="3" t="s">
        <v>63</v>
      </c>
      <c r="B168" s="25">
        <f t="shared" si="24"/>
        <v>7130.1740562734667</v>
      </c>
      <c r="D168" s="20">
        <f>B168/'мандарины по регионам'!AY67</f>
        <v>92.740178490441807</v>
      </c>
    </row>
    <row r="169" spans="1:4">
      <c r="A169" s="3" t="s">
        <v>64</v>
      </c>
      <c r="B169" s="25">
        <f t="shared" si="24"/>
        <v>7446.5309563267583</v>
      </c>
      <c r="D169" s="20">
        <f>B169/'мандарины по регионам'!AY68</f>
        <v>88.079457749399808</v>
      </c>
    </row>
    <row r="170" spans="1:4">
      <c r="A170" s="2" t="s">
        <v>65</v>
      </c>
      <c r="B170" s="25">
        <f t="shared" ref="B170:B200" si="25">BB69-BH69</f>
        <v>14457.430496522378</v>
      </c>
      <c r="D170" s="20">
        <f>B170/'мандарины по регионам'!AY69</f>
        <v>152.29034933134528</v>
      </c>
    </row>
    <row r="171" spans="1:4">
      <c r="A171" s="3" t="s">
        <v>66</v>
      </c>
      <c r="B171" s="25">
        <f t="shared" si="25"/>
        <v>6809.8496221215573</v>
      </c>
      <c r="D171" s="20">
        <f>B171/'мандарины по регионам'!AY70</f>
        <v>64.30655313785347</v>
      </c>
    </row>
    <row r="172" spans="1:4">
      <c r="A172" s="3" t="s">
        <v>67</v>
      </c>
      <c r="B172" s="25">
        <f t="shared" si="25"/>
        <v>8591.6574703404767</v>
      </c>
      <c r="D172" s="20">
        <f>B172/'мандарины по регионам'!AY71</f>
        <v>91.200100527285514</v>
      </c>
    </row>
    <row r="173" spans="1:4">
      <c r="A173" s="3" t="s">
        <v>68</v>
      </c>
      <c r="B173" s="25">
        <f t="shared" si="25"/>
        <v>26369.699478468996</v>
      </c>
      <c r="D173" s="20">
        <f>B173/'мандарины по регионам'!AY72</f>
        <v>249.0526962454571</v>
      </c>
    </row>
    <row r="174" spans="1:4">
      <c r="A174" s="4" t="s">
        <v>69</v>
      </c>
      <c r="B174" s="25">
        <f t="shared" si="25"/>
        <v>35287.900540012182</v>
      </c>
      <c r="D174" s="20">
        <f>B174/'мандарины по регионам'!AY73</f>
        <v>382.35887463443686</v>
      </c>
    </row>
    <row r="175" spans="1:4">
      <c r="A175" s="4" t="s">
        <v>70</v>
      </c>
      <c r="B175" s="25">
        <f t="shared" si="25"/>
        <v>23829.922910209585</v>
      </c>
      <c r="D175" s="20">
        <f>B175/'мандарины по регионам'!AY74</f>
        <v>181.30346359622823</v>
      </c>
    </row>
    <row r="176" spans="1:4">
      <c r="A176" s="4" t="s">
        <v>71</v>
      </c>
      <c r="B176" s="25">
        <f t="shared" si="25"/>
        <v>13780.564805041293</v>
      </c>
      <c r="D176" s="20">
        <f>B176/'мандарины по регионам'!AY75</f>
        <v>123.40804303022053</v>
      </c>
    </row>
    <row r="177" spans="1:4">
      <c r="A177" s="3" t="s">
        <v>72</v>
      </c>
      <c r="B177" s="25">
        <f t="shared" si="25"/>
        <v>6585.7793558801714</v>
      </c>
      <c r="D177" s="20">
        <f>B177/'мандарины по регионам'!AY76</f>
        <v>76.673929166565173</v>
      </c>
    </row>
    <row r="178" spans="1:4">
      <c r="A178" s="2" t="s">
        <v>73</v>
      </c>
      <c r="B178" s="25">
        <f t="shared" si="25"/>
        <v>9612.8265530767239</v>
      </c>
      <c r="D178" s="20">
        <f>B178/'мандарины по регионам'!AY77</f>
        <v>90.094909741729424</v>
      </c>
    </row>
    <row r="179" spans="1:4">
      <c r="A179" s="3" t="s">
        <v>74</v>
      </c>
      <c r="B179" s="25">
        <f t="shared" si="25"/>
        <v>10897.653211195153</v>
      </c>
      <c r="D179" s="20">
        <f>B179/'мандарины по регионам'!AY78</f>
        <v>112.94465429968029</v>
      </c>
    </row>
    <row r="180" spans="1:4">
      <c r="A180" s="3" t="s">
        <v>75</v>
      </c>
      <c r="B180" s="25">
        <f t="shared" si="25"/>
        <v>9613.4512168723959</v>
      </c>
      <c r="D180" s="20">
        <f>B180/'мандарины по регионам'!AY79</f>
        <v>77.268194643314629</v>
      </c>
    </row>
    <row r="181" spans="1:4">
      <c r="A181" s="3" t="s">
        <v>76</v>
      </c>
      <c r="B181" s="25">
        <f t="shared" si="25"/>
        <v>13621.795867829293</v>
      </c>
      <c r="D181" s="20">
        <f>B181/'мандарины по регионам'!AY80</f>
        <v>94.971734419781725</v>
      </c>
    </row>
    <row r="182" spans="1:4">
      <c r="A182" s="3" t="s">
        <v>77</v>
      </c>
      <c r="B182" s="25">
        <f t="shared" si="25"/>
        <v>10310.727412153181</v>
      </c>
      <c r="D182" s="20">
        <f>B182/'мандарины по регионам'!AY81</f>
        <v>87.522444220642697</v>
      </c>
    </row>
    <row r="183" spans="1:4">
      <c r="A183" s="3" t="s">
        <v>78</v>
      </c>
      <c r="B183" s="25">
        <f t="shared" si="25"/>
        <v>7384.783953733524</v>
      </c>
      <c r="D183" s="20">
        <f>B183/'мандарины по регионам'!AY82</f>
        <v>87.449087634011889</v>
      </c>
    </row>
    <row r="184" spans="1:4">
      <c r="A184" s="3" t="s">
        <v>79</v>
      </c>
      <c r="B184" s="25">
        <f t="shared" si="25"/>
        <v>12185.841328248593</v>
      </c>
      <c r="D184" s="20">
        <f>B184/'мандарины по регионам'!AY83</f>
        <v>87.203673452473112</v>
      </c>
    </row>
    <row r="185" spans="1:4">
      <c r="A185" s="3" t="s">
        <v>80</v>
      </c>
      <c r="B185" s="25">
        <f t="shared" si="25"/>
        <v>11994.439090732478</v>
      </c>
      <c r="D185" s="20">
        <f>B185/'мандарины по регионам'!AY84</f>
        <v>94.194699804186882</v>
      </c>
    </row>
    <row r="186" spans="1:4">
      <c r="A186" s="3" t="s">
        <v>81</v>
      </c>
      <c r="B186" s="25">
        <f t="shared" si="25"/>
        <v>8716.988754093145</v>
      </c>
      <c r="D186" s="20">
        <f>B186/'мандарины по регионам'!AY85</f>
        <v>67.076118352988004</v>
      </c>
    </row>
    <row r="187" spans="1:4">
      <c r="A187" s="3" t="s">
        <v>82</v>
      </c>
      <c r="B187" s="25">
        <f t="shared" si="25"/>
        <v>9494.072827372147</v>
      </c>
      <c r="D187" s="20">
        <f>B187/'мандарины по регионам'!AY86</f>
        <v>103.99904510211574</v>
      </c>
    </row>
    <row r="188" spans="1:4">
      <c r="A188" s="3" t="s">
        <v>83</v>
      </c>
      <c r="B188" s="25">
        <f t="shared" si="25"/>
        <v>8554.3979595713899</v>
      </c>
      <c r="D188" s="20">
        <f>B188/'мандарины по регионам'!AY87</f>
        <v>91.719777979678952</v>
      </c>
    </row>
    <row r="189" spans="1:4">
      <c r="A189" s="3" t="s">
        <v>84</v>
      </c>
      <c r="B189" s="25">
        <f t="shared" si="25"/>
        <v>8724.552716800099</v>
      </c>
      <c r="D189" s="20">
        <f>B189/'мандарины по регионам'!AY88</f>
        <v>90.581962797716884</v>
      </c>
    </row>
    <row r="190" spans="1:4">
      <c r="A190" s="3" t="s">
        <v>85</v>
      </c>
      <c r="B190" s="25">
        <f t="shared" si="25"/>
        <v>10128.432861921516</v>
      </c>
      <c r="D190" s="20">
        <f>B190/'мандарины по регионам'!AY89</f>
        <v>108.19048811025294</v>
      </c>
    </row>
    <row r="191" spans="1:4">
      <c r="A191" s="2" t="s">
        <v>86</v>
      </c>
      <c r="B191" s="25">
        <f t="shared" si="25"/>
        <v>17296.661049707</v>
      </c>
      <c r="D191" s="20">
        <f>B191/'мандарины по регионам'!AY90</f>
        <v>109.56962529904344</v>
      </c>
    </row>
    <row r="192" spans="1:4">
      <c r="A192" s="3" t="s">
        <v>87</v>
      </c>
      <c r="B192" s="25">
        <f t="shared" si="25"/>
        <v>38643.661212862484</v>
      </c>
      <c r="D192" s="20">
        <f>B192/'мандарины по регионам'!AY91</f>
        <v>194.46613040105254</v>
      </c>
    </row>
    <row r="193" spans="1:4">
      <c r="A193" s="3" t="s">
        <v>88</v>
      </c>
      <c r="B193" s="25">
        <f t="shared" si="25"/>
        <v>25781.679577210336</v>
      </c>
      <c r="D193" s="20">
        <f>B193/'мандарины по регионам'!AY92</f>
        <v>126.01221709645155</v>
      </c>
    </row>
    <row r="194" spans="1:4">
      <c r="A194" s="3" t="s">
        <v>89</v>
      </c>
      <c r="B194" s="25">
        <f t="shared" si="25"/>
        <v>10696.506962109459</v>
      </c>
      <c r="D194" s="20">
        <f>B194/'мандарины по регионам'!AY93</f>
        <v>84.695737136635287</v>
      </c>
    </row>
    <row r="195" spans="1:4">
      <c r="A195" s="3" t="s">
        <v>90</v>
      </c>
      <c r="B195" s="25">
        <f t="shared" si="25"/>
        <v>12399.547212293939</v>
      </c>
      <c r="D195" s="20">
        <f>B195/'мандарины по регионам'!AY94</f>
        <v>91.229041414792931</v>
      </c>
    </row>
    <row r="196" spans="1:4">
      <c r="A196" s="3" t="s">
        <v>91</v>
      </c>
      <c r="B196" s="25">
        <f t="shared" si="25"/>
        <v>10288.952980324786</v>
      </c>
      <c r="D196" s="20">
        <f>B196/'мандарины по регионам'!AY95</f>
        <v>63.16503763475221</v>
      </c>
    </row>
    <row r="197" spans="1:4">
      <c r="A197" s="3" t="s">
        <v>92</v>
      </c>
      <c r="B197" s="25">
        <f t="shared" si="25"/>
        <v>6128.5470066411508</v>
      </c>
      <c r="D197" s="20">
        <f>B197/'мандарины по регионам'!AY96</f>
        <v>33.973245537387662</v>
      </c>
    </row>
    <row r="198" spans="1:4">
      <c r="A198" s="3" t="s">
        <v>93</v>
      </c>
      <c r="B198" s="25">
        <f t="shared" si="25"/>
        <v>19346.527089159237</v>
      </c>
      <c r="D198" s="20">
        <f>B198/'мандарины по регионам'!AY97</f>
        <v>117.24931065529528</v>
      </c>
    </row>
    <row r="199" spans="1:4">
      <c r="A199" s="3" t="s">
        <v>94</v>
      </c>
      <c r="B199" s="25">
        <f t="shared" si="25"/>
        <v>10402.492373864538</v>
      </c>
      <c r="D199" s="20">
        <f>B199/'мандарины по регионам'!AY98</f>
        <v>74.664394864687921</v>
      </c>
    </row>
    <row r="200" spans="1:4">
      <c r="A200" s="3" t="s">
        <v>95</v>
      </c>
      <c r="B200" s="25">
        <f t="shared" si="25"/>
        <v>35963.036459149444</v>
      </c>
      <c r="D200" s="20">
        <f>B200/'мандарины по регионам'!AY99</f>
        <v>103.87236502204581</v>
      </c>
    </row>
  </sheetData>
  <mergeCells count="4">
    <mergeCell ref="B2:M2"/>
    <mergeCell ref="N2:Y2"/>
    <mergeCell ref="Z2:AK2"/>
    <mergeCell ref="AL2:A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1"/>
  <sheetViews>
    <sheetView tabSelected="1" workbookViewId="0">
      <selection activeCell="W22" sqref="W22"/>
    </sheetView>
  </sheetViews>
  <sheetFormatPr defaultRowHeight="15"/>
  <cols>
    <col min="1" max="1" width="28.5703125" customWidth="1"/>
    <col min="2" max="9" width="9.140625" hidden="1" customWidth="1"/>
    <col min="10" max="10" width="9.140625" customWidth="1"/>
    <col min="14" max="21" width="0" hidden="1" customWidth="1"/>
    <col min="24" max="24" width="9.28515625" customWidth="1"/>
    <col min="25" max="25" width="9.5703125" bestFit="1" customWidth="1"/>
  </cols>
  <sheetData>
    <row r="1" spans="1:30">
      <c r="A1" s="82" t="s">
        <v>116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30">
      <c r="A2" s="82" t="s">
        <v>117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30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30">
      <c r="A4" s="27"/>
      <c r="B4" s="85">
        <v>2017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>
        <v>2018</v>
      </c>
      <c r="O4" s="85"/>
      <c r="P4" s="85"/>
      <c r="Q4" s="85"/>
      <c r="R4" s="85"/>
      <c r="S4" s="85"/>
      <c r="T4" s="85"/>
      <c r="U4" s="85"/>
      <c r="V4" s="85"/>
    </row>
    <row r="5" spans="1:30" ht="108">
      <c r="A5" s="29"/>
      <c r="B5" s="33" t="s">
        <v>96</v>
      </c>
      <c r="C5" s="33" t="s">
        <v>97</v>
      </c>
      <c r="D5" s="33" t="s">
        <v>98</v>
      </c>
      <c r="E5" s="33" t="s">
        <v>99</v>
      </c>
      <c r="F5" s="33" t="s">
        <v>100</v>
      </c>
      <c r="G5" s="33" t="s">
        <v>101</v>
      </c>
      <c r="H5" s="34" t="s">
        <v>102</v>
      </c>
      <c r="I5" s="33" t="s">
        <v>103</v>
      </c>
      <c r="J5" s="33" t="s">
        <v>104</v>
      </c>
      <c r="K5" s="33" t="s">
        <v>105</v>
      </c>
      <c r="L5" s="33" t="s">
        <v>106</v>
      </c>
      <c r="M5" s="33" t="s">
        <v>107</v>
      </c>
      <c r="N5" s="33" t="s">
        <v>96</v>
      </c>
      <c r="O5" s="33" t="s">
        <v>97</v>
      </c>
      <c r="P5" s="33" t="s">
        <v>98</v>
      </c>
      <c r="Q5" s="33" t="s">
        <v>99</v>
      </c>
      <c r="R5" s="33" t="s">
        <v>100</v>
      </c>
      <c r="S5" s="33" t="s">
        <v>101</v>
      </c>
      <c r="T5" s="33" t="s">
        <v>102</v>
      </c>
      <c r="U5" s="33" t="s">
        <v>103</v>
      </c>
      <c r="V5" s="33" t="s">
        <v>104</v>
      </c>
      <c r="W5" s="33" t="s">
        <v>162</v>
      </c>
      <c r="X5" s="33" t="s">
        <v>166</v>
      </c>
      <c r="Y5" s="33" t="s">
        <v>158</v>
      </c>
      <c r="Z5" s="33" t="s">
        <v>163</v>
      </c>
      <c r="AA5" s="33" t="s">
        <v>161</v>
      </c>
      <c r="AB5" s="33" t="s">
        <v>160</v>
      </c>
      <c r="AC5" s="33" t="s">
        <v>164</v>
      </c>
      <c r="AD5" s="33" t="s">
        <v>165</v>
      </c>
    </row>
    <row r="6" spans="1:30" ht="24.75">
      <c r="A6" s="30" t="s">
        <v>118</v>
      </c>
      <c r="B6" s="36">
        <v>22201.782004831541</v>
      </c>
      <c r="C6" s="36">
        <v>21058.48826024578</v>
      </c>
      <c r="D6" s="36">
        <v>23347.336343454532</v>
      </c>
      <c r="E6" s="36">
        <v>23883.809340698033</v>
      </c>
      <c r="F6" s="36">
        <v>25872.789407110853</v>
      </c>
      <c r="G6" s="36">
        <v>24896.910768410486</v>
      </c>
      <c r="H6" s="36">
        <v>26203.873876177458</v>
      </c>
      <c r="I6" s="36">
        <v>26974.071993834092</v>
      </c>
      <c r="J6" s="36">
        <v>26440.13504556987</v>
      </c>
      <c r="K6" s="36">
        <v>26074.278843828441</v>
      </c>
      <c r="L6" s="36">
        <v>25121.677291528806</v>
      </c>
      <c r="M6" s="73">
        <v>29570.721240273946</v>
      </c>
      <c r="N6" s="36">
        <v>24331.777129578437</v>
      </c>
      <c r="O6" s="36">
        <v>23718.032893850723</v>
      </c>
      <c r="P6" s="36">
        <v>25718.83748687819</v>
      </c>
      <c r="Q6" s="36">
        <v>26529.284754600783</v>
      </c>
      <c r="R6" s="36">
        <v>29355</v>
      </c>
      <c r="S6" s="36">
        <v>27850.901835649998</v>
      </c>
      <c r="T6" s="36">
        <v>29086.088167602884</v>
      </c>
      <c r="U6" s="36">
        <v>30116.462867333226</v>
      </c>
      <c r="V6" s="36">
        <v>29660.745407901664</v>
      </c>
      <c r="W6" s="38">
        <f>M6-L6</f>
        <v>4449.0439487451404</v>
      </c>
      <c r="X6" s="39">
        <f>((M6-L6)/L6)*100</f>
        <v>17.709979700461272</v>
      </c>
      <c r="Y6" s="38">
        <f t="shared" ref="Y6:Y23" si="0">(AB6*(X6/100))+AB6</f>
        <v>33172.660908279096</v>
      </c>
      <c r="Z6" s="65">
        <f>W6/$B$40</f>
        <v>48.565046924409351</v>
      </c>
      <c r="AA6" s="39">
        <f t="shared" ref="AA6:AA23" si="1">((L6-J6)/J6)*100</f>
        <v>-4.9865772310492664</v>
      </c>
      <c r="AB6" s="38">
        <f t="shared" ref="AB6:AB23" si="2">(V6*(AA6/100))+V6</f>
        <v>28181.68943083175</v>
      </c>
      <c r="AC6" s="38">
        <f>Y6-AB6</f>
        <v>4990.9714774473468</v>
      </c>
      <c r="AD6" s="65">
        <f>AC6/$C$40</f>
        <v>54.593352013589318</v>
      </c>
    </row>
    <row r="7" spans="1:30" ht="37.5" customHeight="1">
      <c r="A7" s="35" t="s">
        <v>119</v>
      </c>
      <c r="B7" s="36">
        <v>35439.586097365165</v>
      </c>
      <c r="C7" s="36">
        <v>35130.939132313091</v>
      </c>
      <c r="D7" s="36">
        <v>38179.77761729445</v>
      </c>
      <c r="E7" s="36">
        <v>38624.936110115239</v>
      </c>
      <c r="F7" s="36">
        <v>38328.372948670396</v>
      </c>
      <c r="G7" s="36">
        <v>40266.890210188234</v>
      </c>
      <c r="H7" s="36">
        <v>38768.605874465757</v>
      </c>
      <c r="I7" s="36">
        <v>38170.999065287026</v>
      </c>
      <c r="J7" s="36">
        <v>37554.480998590443</v>
      </c>
      <c r="K7" s="36">
        <v>38167.682080367857</v>
      </c>
      <c r="L7" s="36">
        <v>38095.8743028725</v>
      </c>
      <c r="M7" s="73">
        <v>45827.706772510297</v>
      </c>
      <c r="N7" s="36">
        <v>38197.465936529159</v>
      </c>
      <c r="O7" s="36">
        <v>37425.468130242727</v>
      </c>
      <c r="P7" s="36">
        <v>39826.30669776992</v>
      </c>
      <c r="Q7" s="36">
        <v>40384.612607671443</v>
      </c>
      <c r="R7" s="36">
        <v>39977</v>
      </c>
      <c r="S7" s="36">
        <v>40265.949566129333</v>
      </c>
      <c r="T7" s="36">
        <v>41126.285948259356</v>
      </c>
      <c r="U7" s="36">
        <v>40225.999917619898</v>
      </c>
      <c r="V7" s="36">
        <v>39294.452559381665</v>
      </c>
      <c r="W7" s="38">
        <f t="shared" ref="W7:W23" si="3">M7-L7</f>
        <v>7731.8324696377967</v>
      </c>
      <c r="X7" s="39">
        <f t="shared" ref="X7:X23" si="4">((M7-L7)/L7)*100</f>
        <v>20.295721285112496</v>
      </c>
      <c r="Y7" s="38">
        <f t="shared" si="0"/>
        <v>47950.992845440982</v>
      </c>
      <c r="Z7" s="65">
        <f t="shared" ref="Z7:Z23" si="5">W7/$B$40</f>
        <v>84.399437502868651</v>
      </c>
      <c r="AA7" s="39">
        <f t="shared" si="1"/>
        <v>1.4416210526311832</v>
      </c>
      <c r="AB7" s="38">
        <f t="shared" si="2"/>
        <v>39860.929659993883</v>
      </c>
      <c r="AC7" s="38">
        <f t="shared" ref="AC7:AC23" si="6">Y7-AB7</f>
        <v>8090.0631854470994</v>
      </c>
      <c r="AD7" s="65">
        <f t="shared" ref="AD7:AD23" si="7">AC7/$C$40</f>
        <v>88.492524810256768</v>
      </c>
    </row>
    <row r="8" spans="1:30" ht="36" customHeight="1">
      <c r="A8" s="32" t="s">
        <v>120</v>
      </c>
      <c r="B8" s="36">
        <v>65663.36471093836</v>
      </c>
      <c r="C8" s="36">
        <v>63538.88388098951</v>
      </c>
      <c r="D8" s="36">
        <v>72847.260173209695</v>
      </c>
      <c r="E8" s="36">
        <v>75631.152074412428</v>
      </c>
      <c r="F8" s="36">
        <v>80169.017515266125</v>
      </c>
      <c r="G8" s="36">
        <v>75001.68602126</v>
      </c>
      <c r="H8" s="36">
        <v>71530.562567029818</v>
      </c>
      <c r="I8" s="36">
        <v>73478.222492155968</v>
      </c>
      <c r="J8" s="36">
        <v>75326.709624675961</v>
      </c>
      <c r="K8" s="36">
        <v>69727.724518737974</v>
      </c>
      <c r="L8" s="36">
        <v>69713.102355139839</v>
      </c>
      <c r="M8" s="73">
        <v>99958.661095494681</v>
      </c>
      <c r="N8" s="36">
        <v>73236.908706704999</v>
      </c>
      <c r="O8" s="36">
        <v>72271.385614688421</v>
      </c>
      <c r="P8" s="36">
        <v>82319.243192619091</v>
      </c>
      <c r="Q8" s="36">
        <v>80945.110454247391</v>
      </c>
      <c r="R8" s="36">
        <v>95783</v>
      </c>
      <c r="S8" s="36">
        <v>81336.245322798204</v>
      </c>
      <c r="T8" s="36">
        <v>80453.368140362392</v>
      </c>
      <c r="U8" s="36">
        <v>82256.77033939684</v>
      </c>
      <c r="V8" s="36">
        <v>82394.626283508653</v>
      </c>
      <c r="W8" s="38">
        <f t="shared" si="3"/>
        <v>30245.558740354842</v>
      </c>
      <c r="X8" s="39">
        <f t="shared" si="4"/>
        <v>43.385759231133811</v>
      </c>
      <c r="Y8" s="38">
        <f t="shared" si="0"/>
        <v>109337.79751963525</v>
      </c>
      <c r="Z8" s="65">
        <f t="shared" si="5"/>
        <v>330.15564611237681</v>
      </c>
      <c r="AA8" s="39">
        <f t="shared" si="1"/>
        <v>-7.4523463158109111</v>
      </c>
      <c r="AB8" s="38">
        <f t="shared" si="2"/>
        <v>76254.293387243422</v>
      </c>
      <c r="AC8" s="38">
        <f t="shared" si="6"/>
        <v>33083.504132391827</v>
      </c>
      <c r="AD8" s="65">
        <f t="shared" si="7"/>
        <v>361.88132813503103</v>
      </c>
    </row>
    <row r="9" spans="1:30" ht="36.75">
      <c r="A9" s="35" t="s">
        <v>121</v>
      </c>
      <c r="B9" s="36">
        <v>40722.478057034801</v>
      </c>
      <c r="C9" s="36">
        <v>41107.523446108666</v>
      </c>
      <c r="D9" s="36">
        <v>42162.088663654322</v>
      </c>
      <c r="E9" s="36">
        <v>47394.589775492073</v>
      </c>
      <c r="F9" s="36">
        <v>46196.135422039944</v>
      </c>
      <c r="G9" s="36">
        <v>46979.844956556408</v>
      </c>
      <c r="H9" s="36">
        <v>44778.052756373843</v>
      </c>
      <c r="I9" s="36">
        <v>44243.34788076688</v>
      </c>
      <c r="J9" s="36">
        <v>42116.542482399658</v>
      </c>
      <c r="K9" s="36">
        <v>42002.274070694904</v>
      </c>
      <c r="L9" s="36">
        <v>42366.116753316615</v>
      </c>
      <c r="M9" s="73">
        <v>54605.861371820472</v>
      </c>
      <c r="N9" s="36">
        <v>43567.102279495295</v>
      </c>
      <c r="O9" s="36">
        <v>44459.850727310775</v>
      </c>
      <c r="P9" s="36">
        <v>45861.157941458419</v>
      </c>
      <c r="Q9" s="36">
        <v>51086.962502418974</v>
      </c>
      <c r="R9" s="36">
        <v>48991</v>
      </c>
      <c r="S9" s="36">
        <v>48730.079139927569</v>
      </c>
      <c r="T9" s="36">
        <v>48685.653831508695</v>
      </c>
      <c r="U9" s="36">
        <v>47976.51141127733</v>
      </c>
      <c r="V9" s="36">
        <v>44567.636423767333</v>
      </c>
      <c r="W9" s="38">
        <f t="shared" si="3"/>
        <v>12239.744618503857</v>
      </c>
      <c r="X9" s="39">
        <f t="shared" si="4"/>
        <v>28.890409498164999</v>
      </c>
      <c r="Y9" s="38">
        <f t="shared" si="0"/>
        <v>57783.807330408243</v>
      </c>
      <c r="Z9" s="65">
        <f t="shared" si="5"/>
        <v>133.60708021508412</v>
      </c>
      <c r="AA9" s="39">
        <f t="shared" si="1"/>
        <v>0.59258015071216563</v>
      </c>
      <c r="AB9" s="38">
        <f t="shared" si="2"/>
        <v>44831.735390856142</v>
      </c>
      <c r="AC9" s="38">
        <f t="shared" si="6"/>
        <v>12952.071939552101</v>
      </c>
      <c r="AD9" s="65">
        <f t="shared" si="7"/>
        <v>141.67522813874066</v>
      </c>
    </row>
    <row r="10" spans="1:30" ht="48.75">
      <c r="A10" s="35" t="s">
        <v>122</v>
      </c>
      <c r="B10" s="36">
        <v>27986.011725387885</v>
      </c>
      <c r="C10" s="36">
        <v>26968.877249232482</v>
      </c>
      <c r="D10" s="36">
        <v>28460.248802037673</v>
      </c>
      <c r="E10" s="36">
        <v>28070.942340535817</v>
      </c>
      <c r="F10" s="36">
        <v>29454.008650769108</v>
      </c>
      <c r="G10" s="36">
        <v>30124.725056929463</v>
      </c>
      <c r="H10" s="36">
        <v>28646.356002074586</v>
      </c>
      <c r="I10" s="36">
        <v>28948.203692771611</v>
      </c>
      <c r="J10" s="36">
        <v>28370.329047483334</v>
      </c>
      <c r="K10" s="36">
        <v>28263.489642167806</v>
      </c>
      <c r="L10" s="36">
        <v>28909.979074865354</v>
      </c>
      <c r="M10" s="73">
        <v>34210.254957835641</v>
      </c>
      <c r="N10" s="36">
        <v>29658.48461319158</v>
      </c>
      <c r="O10" s="36">
        <v>29293.45522731822</v>
      </c>
      <c r="P10" s="36">
        <v>30330.23786229574</v>
      </c>
      <c r="Q10" s="36">
        <v>30758.672110533556</v>
      </c>
      <c r="R10" s="36">
        <v>31589</v>
      </c>
      <c r="S10" s="36">
        <v>31481.546718173442</v>
      </c>
      <c r="T10" s="36">
        <v>32418.437264993041</v>
      </c>
      <c r="U10" s="36">
        <v>31405.86953827097</v>
      </c>
      <c r="V10" s="36">
        <v>30270.158409152646</v>
      </c>
      <c r="W10" s="38">
        <f t="shared" si="3"/>
        <v>5300.2758829702871</v>
      </c>
      <c r="X10" s="39">
        <f t="shared" si="4"/>
        <v>18.333724383696989</v>
      </c>
      <c r="Y10" s="38">
        <f t="shared" si="0"/>
        <v>36501.157073574577</v>
      </c>
      <c r="Z10" s="65">
        <f t="shared" si="5"/>
        <v>57.856957569809921</v>
      </c>
      <c r="AA10" s="39">
        <f t="shared" si="1"/>
        <v>1.9021634415265669</v>
      </c>
      <c r="AB10" s="38">
        <f t="shared" si="2"/>
        <v>30845.946296103728</v>
      </c>
      <c r="AC10" s="38">
        <f t="shared" si="6"/>
        <v>5655.2107774708493</v>
      </c>
      <c r="AD10" s="65">
        <f t="shared" si="7"/>
        <v>61.859081760053456</v>
      </c>
    </row>
    <row r="11" spans="1:30">
      <c r="A11" s="35" t="s">
        <v>123</v>
      </c>
      <c r="B11" s="36">
        <v>29871.913206004148</v>
      </c>
      <c r="C11" s="36">
        <v>30900.217213906941</v>
      </c>
      <c r="D11" s="36">
        <v>33791.801590010946</v>
      </c>
      <c r="E11" s="36">
        <v>34019.556850348657</v>
      </c>
      <c r="F11" s="36">
        <v>35151.247896263099</v>
      </c>
      <c r="G11" s="36">
        <v>35735.308883208512</v>
      </c>
      <c r="H11" s="36">
        <v>35236.219581780053</v>
      </c>
      <c r="I11" s="36">
        <v>35513.480841700861</v>
      </c>
      <c r="J11" s="36">
        <v>34239.195971595887</v>
      </c>
      <c r="K11" s="36">
        <v>34531.418361592005</v>
      </c>
      <c r="L11" s="36">
        <v>34836.493276032321</v>
      </c>
      <c r="M11" s="73">
        <v>39898.006606031646</v>
      </c>
      <c r="N11" s="36">
        <v>34317.91126611919</v>
      </c>
      <c r="O11" s="36">
        <v>34467.957529453655</v>
      </c>
      <c r="P11" s="36">
        <v>37525.246674059454</v>
      </c>
      <c r="Q11" s="36">
        <v>36997.165983049825</v>
      </c>
      <c r="R11" s="36">
        <v>37589</v>
      </c>
      <c r="S11" s="36">
        <v>37759.01589182514</v>
      </c>
      <c r="T11" s="36">
        <v>38649.688872030514</v>
      </c>
      <c r="U11" s="36">
        <v>39226.556836693504</v>
      </c>
      <c r="V11" s="36">
        <v>38349.341566565265</v>
      </c>
      <c r="W11" s="38">
        <f t="shared" si="3"/>
        <v>5061.5133299993249</v>
      </c>
      <c r="X11" s="39">
        <f t="shared" si="4"/>
        <v>14.529342232852327</v>
      </c>
      <c r="Y11" s="38">
        <f t="shared" si="0"/>
        <v>44687.447813584527</v>
      </c>
      <c r="Z11" s="65">
        <f t="shared" si="5"/>
        <v>55.250664010471837</v>
      </c>
      <c r="AA11" s="39">
        <f t="shared" si="1"/>
        <v>1.7444840262368855</v>
      </c>
      <c r="AB11" s="38">
        <f t="shared" si="2"/>
        <v>39018.339704361017</v>
      </c>
      <c r="AC11" s="38">
        <f t="shared" si="6"/>
        <v>5669.1081092235108</v>
      </c>
      <c r="AD11" s="65">
        <f t="shared" si="7"/>
        <v>62.011096638890372</v>
      </c>
    </row>
    <row r="12" spans="1:30" ht="36.75">
      <c r="A12" s="35" t="s">
        <v>124</v>
      </c>
      <c r="B12" s="36">
        <v>28951.778335894091</v>
      </c>
      <c r="C12" s="36">
        <v>29006.094108793826</v>
      </c>
      <c r="D12" s="36">
        <v>32147.345387520538</v>
      </c>
      <c r="E12" s="36">
        <v>32531.524376932884</v>
      </c>
      <c r="F12" s="36">
        <v>30543.386905262272</v>
      </c>
      <c r="G12" s="36">
        <v>32252.797001301034</v>
      </c>
      <c r="H12" s="36">
        <v>31293.165083759166</v>
      </c>
      <c r="I12" s="36">
        <v>31572.994500503017</v>
      </c>
      <c r="J12" s="36">
        <v>30690.395907188817</v>
      </c>
      <c r="K12" s="36">
        <v>30939.171389706946</v>
      </c>
      <c r="L12" s="36">
        <v>30810.013269211264</v>
      </c>
      <c r="M12" s="73">
        <v>35604.913857445157</v>
      </c>
      <c r="N12" s="36">
        <v>32671.300326945155</v>
      </c>
      <c r="O12" s="36">
        <v>33217.350087978397</v>
      </c>
      <c r="P12" s="36">
        <v>36037.319201091974</v>
      </c>
      <c r="Q12" s="36">
        <v>35915.039444809569</v>
      </c>
      <c r="R12" s="36">
        <v>34632</v>
      </c>
      <c r="S12" s="36">
        <v>35575.328745540843</v>
      </c>
      <c r="T12" s="36">
        <v>35396.314416986119</v>
      </c>
      <c r="U12" s="36">
        <v>35306.267593703655</v>
      </c>
      <c r="V12" s="36">
        <v>34015.634088024432</v>
      </c>
      <c r="W12" s="38">
        <f t="shared" si="3"/>
        <v>4794.9005882338934</v>
      </c>
      <c r="X12" s="39">
        <f t="shared" si="4"/>
        <v>15.562799490987182</v>
      </c>
      <c r="Y12" s="38">
        <f t="shared" si="0"/>
        <v>39462.629454929753</v>
      </c>
      <c r="Z12" s="65">
        <f t="shared" si="5"/>
        <v>52.340362277413966</v>
      </c>
      <c r="AA12" s="39">
        <f t="shared" si="1"/>
        <v>0.38975503080567436</v>
      </c>
      <c r="AB12" s="38">
        <f t="shared" si="2"/>
        <v>34148.211733142954</v>
      </c>
      <c r="AC12" s="38">
        <f t="shared" si="6"/>
        <v>5314.4177217867982</v>
      </c>
      <c r="AD12" s="65">
        <f t="shared" si="7"/>
        <v>58.131343515742394</v>
      </c>
    </row>
    <row r="13" spans="1:30">
      <c r="A13" s="35" t="s">
        <v>125</v>
      </c>
      <c r="B13" s="36">
        <v>40988.756191423818</v>
      </c>
      <c r="C13" s="36">
        <v>39838.351037608219</v>
      </c>
      <c r="D13" s="36">
        <v>41794.838938719855</v>
      </c>
      <c r="E13" s="36">
        <v>44601.225656258925</v>
      </c>
      <c r="F13" s="36">
        <v>49956.485462248114</v>
      </c>
      <c r="G13" s="36">
        <v>45736.37585129033</v>
      </c>
      <c r="H13" s="36">
        <v>44972.231661618927</v>
      </c>
      <c r="I13" s="36">
        <v>45235.375632666612</v>
      </c>
      <c r="J13" s="36">
        <v>43300.972841340306</v>
      </c>
      <c r="K13" s="36">
        <v>44307.394501524221</v>
      </c>
      <c r="L13" s="36">
        <v>42648.09911458243</v>
      </c>
      <c r="M13" s="73">
        <v>50815.700477034785</v>
      </c>
      <c r="N13" s="36">
        <v>42986.287637430709</v>
      </c>
      <c r="O13" s="36">
        <v>45185.397373467866</v>
      </c>
      <c r="P13" s="36">
        <v>44802.685250837116</v>
      </c>
      <c r="Q13" s="36">
        <v>47282.537390654958</v>
      </c>
      <c r="R13" s="36">
        <v>53430</v>
      </c>
      <c r="S13" s="36">
        <v>48361.775163624938</v>
      </c>
      <c r="T13" s="36">
        <v>48305.912986144947</v>
      </c>
      <c r="U13" s="36">
        <v>48230.094620803109</v>
      </c>
      <c r="V13" s="36">
        <v>45104.117985304714</v>
      </c>
      <c r="W13" s="38">
        <f t="shared" si="3"/>
        <v>8167.6013624523548</v>
      </c>
      <c r="X13" s="39">
        <f t="shared" si="4"/>
        <v>19.151149833216486</v>
      </c>
      <c r="Y13" s="38">
        <f t="shared" si="0"/>
        <v>52931.774956193738</v>
      </c>
      <c r="Z13" s="65">
        <f t="shared" si="5"/>
        <v>89.156220526714932</v>
      </c>
      <c r="AA13" s="39">
        <f t="shared" si="1"/>
        <v>-1.5077576412661211</v>
      </c>
      <c r="AB13" s="38">
        <f t="shared" si="2"/>
        <v>44424.057199855597</v>
      </c>
      <c r="AC13" s="38">
        <f t="shared" si="6"/>
        <v>8507.717756338141</v>
      </c>
      <c r="AD13" s="65">
        <f t="shared" si="7"/>
        <v>93.061006740432205</v>
      </c>
    </row>
    <row r="14" spans="1:30" ht="36.75">
      <c r="A14" s="35" t="s">
        <v>126</v>
      </c>
      <c r="B14" s="36">
        <v>23528.667658095877</v>
      </c>
      <c r="C14" s="36">
        <v>22920.609043076951</v>
      </c>
      <c r="D14" s="36">
        <v>23512.804494069194</v>
      </c>
      <c r="E14" s="36">
        <v>23170.546130551687</v>
      </c>
      <c r="F14" s="36">
        <v>24450.524995226246</v>
      </c>
      <c r="G14" s="36">
        <v>25023.211850749478</v>
      </c>
      <c r="H14" s="36">
        <v>24337.456425100361</v>
      </c>
      <c r="I14" s="36">
        <v>23209.241263355812</v>
      </c>
      <c r="J14" s="36">
        <v>24895.132013038066</v>
      </c>
      <c r="K14" s="36">
        <v>24531.575007358875</v>
      </c>
      <c r="L14" s="36">
        <v>23874.712854510712</v>
      </c>
      <c r="M14" s="73">
        <v>26104.758571287064</v>
      </c>
      <c r="N14" s="36">
        <v>26120.632397536898</v>
      </c>
      <c r="O14" s="36">
        <v>24883.00459426309</v>
      </c>
      <c r="P14" s="36">
        <v>25393.279826612477</v>
      </c>
      <c r="Q14" s="36">
        <v>25209.636211268116</v>
      </c>
      <c r="R14" s="36">
        <v>26672</v>
      </c>
      <c r="S14" s="36">
        <v>26773.048081406174</v>
      </c>
      <c r="T14" s="36">
        <v>25382.706157928063</v>
      </c>
      <c r="U14" s="36">
        <v>25201.219935783931</v>
      </c>
      <c r="V14" s="36">
        <v>26073.878925380959</v>
      </c>
      <c r="W14" s="38">
        <f t="shared" si="3"/>
        <v>2230.0457167763525</v>
      </c>
      <c r="X14" s="39">
        <f t="shared" si="4"/>
        <v>9.3406179599560044</v>
      </c>
      <c r="Y14" s="38">
        <f t="shared" si="0"/>
        <v>27340.779474781208</v>
      </c>
      <c r="Z14" s="65">
        <f t="shared" si="5"/>
        <v>24.342819744311239</v>
      </c>
      <c r="AA14" s="39">
        <f t="shared" si="1"/>
        <v>-4.0988702449657275</v>
      </c>
      <c r="AB14" s="38">
        <f t="shared" si="2"/>
        <v>25005.14446040013</v>
      </c>
      <c r="AC14" s="38">
        <f t="shared" si="6"/>
        <v>2335.6350143810778</v>
      </c>
      <c r="AD14" s="65">
        <f t="shared" si="7"/>
        <v>25.548161333229363</v>
      </c>
    </row>
    <row r="15" spans="1:30" ht="24.75">
      <c r="A15" s="35" t="s">
        <v>127</v>
      </c>
      <c r="B15" s="36">
        <v>50296.533519757941</v>
      </c>
      <c r="C15" s="36">
        <v>51240.54725268935</v>
      </c>
      <c r="D15" s="36">
        <v>58997.691570836934</v>
      </c>
      <c r="E15" s="36">
        <v>62603.767584371439</v>
      </c>
      <c r="F15" s="36">
        <v>58729.991096863137</v>
      </c>
      <c r="G15" s="36">
        <v>56823.430464283578</v>
      </c>
      <c r="H15" s="36">
        <v>55374.406310582905</v>
      </c>
      <c r="I15" s="36">
        <v>55571.358433830901</v>
      </c>
      <c r="J15" s="36">
        <v>55643.624081397174</v>
      </c>
      <c r="K15" s="36">
        <v>55648.993263750068</v>
      </c>
      <c r="L15" s="36">
        <v>57787.249884207922</v>
      </c>
      <c r="M15" s="73">
        <v>72429.703441391146</v>
      </c>
      <c r="N15" s="36">
        <v>59374.5607916929</v>
      </c>
      <c r="O15" s="36">
        <v>62339.4984669162</v>
      </c>
      <c r="P15" s="36">
        <v>67912.72075013326</v>
      </c>
      <c r="Q15" s="36">
        <v>70514.914588201354</v>
      </c>
      <c r="R15" s="36">
        <v>65259</v>
      </c>
      <c r="S15" s="36">
        <v>99635.696465551257</v>
      </c>
      <c r="T15" s="36">
        <v>62253.913130967368</v>
      </c>
      <c r="U15" s="36">
        <v>62333.929293300949</v>
      </c>
      <c r="V15" s="36">
        <v>60253.810938063332</v>
      </c>
      <c r="W15" s="38">
        <f t="shared" si="3"/>
        <v>14642.453557183224</v>
      </c>
      <c r="X15" s="39">
        <f t="shared" si="4"/>
        <v>25.338554069493291</v>
      </c>
      <c r="Y15" s="38">
        <f t="shared" si="0"/>
        <v>78430.650941670217</v>
      </c>
      <c r="Z15" s="65">
        <f t="shared" si="5"/>
        <v>159.83466387057334</v>
      </c>
      <c r="AA15" s="39">
        <f t="shared" si="1"/>
        <v>3.8524194608082811</v>
      </c>
      <c r="AB15" s="38">
        <f t="shared" si="2"/>
        <v>62575.040476519913</v>
      </c>
      <c r="AC15" s="38">
        <f t="shared" si="6"/>
        <v>15855.610465150305</v>
      </c>
      <c r="AD15" s="65">
        <f t="shared" si="7"/>
        <v>173.43535771056372</v>
      </c>
    </row>
    <row r="16" spans="1:30" ht="24.75">
      <c r="A16" s="35" t="s">
        <v>128</v>
      </c>
      <c r="B16" s="36">
        <v>61454.109557742035</v>
      </c>
      <c r="C16" s="36">
        <v>94569.513682460005</v>
      </c>
      <c r="D16" s="36">
        <v>81275.634321112724</v>
      </c>
      <c r="E16" s="36">
        <v>97506.20480525482</v>
      </c>
      <c r="F16" s="36">
        <v>78121.888410093961</v>
      </c>
      <c r="G16" s="36">
        <v>78811.966222501913</v>
      </c>
      <c r="H16" s="36">
        <v>82336.760980396546</v>
      </c>
      <c r="I16" s="36">
        <v>78013.2471412296</v>
      </c>
      <c r="J16" s="36">
        <v>69475.490159886278</v>
      </c>
      <c r="K16" s="36">
        <v>77282.298503257174</v>
      </c>
      <c r="L16" s="36">
        <v>75521.441115809619</v>
      </c>
      <c r="M16" s="73">
        <v>149778.42298835766</v>
      </c>
      <c r="N16" s="36">
        <v>74412.172392072185</v>
      </c>
      <c r="O16" s="36">
        <v>94833.940229888161</v>
      </c>
      <c r="P16" s="36">
        <v>88300.811853277148</v>
      </c>
      <c r="Q16" s="36">
        <v>103213.71295823714</v>
      </c>
      <c r="R16" s="36">
        <v>84085</v>
      </c>
      <c r="S16" s="36">
        <v>83103.334360731344</v>
      </c>
      <c r="T16" s="36">
        <v>89529.295826579139</v>
      </c>
      <c r="U16" s="36">
        <v>81211.263269818795</v>
      </c>
      <c r="V16" s="36">
        <v>76684.703099895123</v>
      </c>
      <c r="W16" s="38">
        <f t="shared" si="3"/>
        <v>74256.981872548044</v>
      </c>
      <c r="X16" s="39">
        <f t="shared" si="4"/>
        <v>98.325695028352854</v>
      </c>
      <c r="Y16" s="38">
        <f t="shared" si="0"/>
        <v>165320.37228093325</v>
      </c>
      <c r="Z16" s="65">
        <f t="shared" si="5"/>
        <v>810.57725000052449</v>
      </c>
      <c r="AA16" s="39">
        <f t="shared" si="1"/>
        <v>8.7022789504753266</v>
      </c>
      <c r="AB16" s="38">
        <f t="shared" si="2"/>
        <v>83358.019875991798</v>
      </c>
      <c r="AC16" s="38">
        <f t="shared" si="6"/>
        <v>81962.352404941455</v>
      </c>
      <c r="AD16" s="65">
        <f t="shared" si="7"/>
        <v>896.53879548784369</v>
      </c>
    </row>
    <row r="17" spans="1:30" ht="24.75">
      <c r="A17" s="35" t="s">
        <v>129</v>
      </c>
      <c r="B17" s="36">
        <v>28761.010123236698</v>
      </c>
      <c r="C17" s="36">
        <v>28573.636291077015</v>
      </c>
      <c r="D17" s="36">
        <v>31246.765999010819</v>
      </c>
      <c r="E17" s="36">
        <v>31263.615148748679</v>
      </c>
      <c r="F17" s="36">
        <v>33812.688476091811</v>
      </c>
      <c r="G17" s="36">
        <v>32114.368888642952</v>
      </c>
      <c r="H17" s="36">
        <v>30849.621992559118</v>
      </c>
      <c r="I17" s="36">
        <v>29651.087384309725</v>
      </c>
      <c r="J17" s="36">
        <v>29914.887364732407</v>
      </c>
      <c r="K17" s="36">
        <v>30318.27435715255</v>
      </c>
      <c r="L17" s="36">
        <v>29807.706864372562</v>
      </c>
      <c r="M17" s="73">
        <v>41973.271643171662</v>
      </c>
      <c r="N17" s="36">
        <v>29089.805328908024</v>
      </c>
      <c r="O17" s="36">
        <v>30800.229688849122</v>
      </c>
      <c r="P17" s="36">
        <v>33181.542116725162</v>
      </c>
      <c r="Q17" s="36">
        <v>32110.514364087929</v>
      </c>
      <c r="R17" s="36">
        <v>32082</v>
      </c>
      <c r="S17" s="36">
        <v>32870.386755877233</v>
      </c>
      <c r="T17" s="36">
        <v>30952.904360535555</v>
      </c>
      <c r="U17" s="36">
        <v>32380.772168647844</v>
      </c>
      <c r="V17" s="36">
        <v>32117.824232037801</v>
      </c>
      <c r="W17" s="38">
        <f t="shared" si="3"/>
        <v>12165.5647787991</v>
      </c>
      <c r="X17" s="39">
        <f t="shared" si="4"/>
        <v>40.813487713608396</v>
      </c>
      <c r="Y17" s="38">
        <f t="shared" si="0"/>
        <v>45064.189767542615</v>
      </c>
      <c r="Z17" s="65">
        <f t="shared" si="5"/>
        <v>132.79734503655823</v>
      </c>
      <c r="AA17" s="39">
        <f t="shared" si="1"/>
        <v>-0.35828482003981749</v>
      </c>
      <c r="AB17" s="38">
        <f t="shared" si="2"/>
        <v>32002.750943287341</v>
      </c>
      <c r="AC17" s="38">
        <f t="shared" si="6"/>
        <v>13061.438824255274</v>
      </c>
      <c r="AD17" s="65">
        <f t="shared" si="7"/>
        <v>142.87152927213918</v>
      </c>
    </row>
    <row r="18" spans="1:30" ht="36.75">
      <c r="A18" s="35" t="s">
        <v>130</v>
      </c>
      <c r="B18" s="36">
        <v>46404.039678737441</v>
      </c>
      <c r="C18" s="36">
        <v>49806.718679175166</v>
      </c>
      <c r="D18" s="36">
        <v>54692.522956159293</v>
      </c>
      <c r="E18" s="36">
        <v>55782.393536530915</v>
      </c>
      <c r="F18" s="36">
        <v>53771.258318405577</v>
      </c>
      <c r="G18" s="36">
        <v>58279.589299756488</v>
      </c>
      <c r="H18" s="36">
        <v>55506.164426638119</v>
      </c>
      <c r="I18" s="36">
        <v>54899.697865164446</v>
      </c>
      <c r="J18" s="36">
        <v>54399.748899400969</v>
      </c>
      <c r="K18" s="36">
        <v>55428.803899279388</v>
      </c>
      <c r="L18" s="36">
        <v>56645.63462233579</v>
      </c>
      <c r="M18" s="73">
        <v>79377.569061520888</v>
      </c>
      <c r="N18" s="36">
        <v>54894.668474394297</v>
      </c>
      <c r="O18" s="36">
        <v>61064.903243087021</v>
      </c>
      <c r="P18" s="36">
        <v>65426.805895475947</v>
      </c>
      <c r="Q18" s="36">
        <v>66254.931678511697</v>
      </c>
      <c r="R18" s="36">
        <v>63077</v>
      </c>
      <c r="S18" s="36">
        <v>65259.54722955919</v>
      </c>
      <c r="T18" s="36">
        <v>64699.834265312267</v>
      </c>
      <c r="U18" s="36">
        <v>61801.457739761005</v>
      </c>
      <c r="V18" s="36">
        <v>61958.091678718789</v>
      </c>
      <c r="W18" s="38">
        <f t="shared" si="3"/>
        <v>22731.934439185097</v>
      </c>
      <c r="X18" s="39">
        <f t="shared" si="4"/>
        <v>40.13007284805267</v>
      </c>
      <c r="Y18" s="38">
        <f t="shared" si="0"/>
        <v>90406.34930580901</v>
      </c>
      <c r="Z18" s="65">
        <f t="shared" si="5"/>
        <v>248.13813381928935</v>
      </c>
      <c r="AA18" s="39">
        <f t="shared" si="1"/>
        <v>4.1284854587987851</v>
      </c>
      <c r="AB18" s="38">
        <f t="shared" si="2"/>
        <v>64516.022484223911</v>
      </c>
      <c r="AC18" s="38">
        <f t="shared" si="6"/>
        <v>25890.326821585099</v>
      </c>
      <c r="AD18" s="65">
        <f t="shared" si="7"/>
        <v>283.19931947208363</v>
      </c>
    </row>
    <row r="19" spans="1:30" ht="36.75">
      <c r="A19" s="35" t="s">
        <v>131</v>
      </c>
      <c r="B19" s="36">
        <v>25647.969653287055</v>
      </c>
      <c r="C19" s="36">
        <v>26961.651963154844</v>
      </c>
      <c r="D19" s="36">
        <v>27215.492040768098</v>
      </c>
      <c r="E19" s="36">
        <v>26476.223044181272</v>
      </c>
      <c r="F19" s="36">
        <v>28873.812526243968</v>
      </c>
      <c r="G19" s="36">
        <v>27928.605836420316</v>
      </c>
      <c r="H19" s="36">
        <v>26674.176760099941</v>
      </c>
      <c r="I19" s="36">
        <v>27140.084594386197</v>
      </c>
      <c r="J19" s="36">
        <v>27128.229140643292</v>
      </c>
      <c r="K19" s="36">
        <v>25919.062625308314</v>
      </c>
      <c r="L19" s="36">
        <v>25849.071599503375</v>
      </c>
      <c r="M19" s="73">
        <v>32082.850098612857</v>
      </c>
      <c r="N19" s="36">
        <v>28305.01547951845</v>
      </c>
      <c r="O19" s="36">
        <v>29584.707013207153</v>
      </c>
      <c r="P19" s="36">
        <v>29882.811125912536</v>
      </c>
      <c r="Q19" s="36">
        <v>31438.612615609662</v>
      </c>
      <c r="R19" s="36">
        <v>34128</v>
      </c>
      <c r="S19" s="36">
        <v>31361.191159811791</v>
      </c>
      <c r="T19" s="36">
        <v>30952.904360535555</v>
      </c>
      <c r="U19" s="36">
        <v>30627.277655477432</v>
      </c>
      <c r="V19" s="36">
        <v>29493.997095322251</v>
      </c>
      <c r="W19" s="38">
        <f t="shared" si="3"/>
        <v>6233.7784991094813</v>
      </c>
      <c r="X19" s="39">
        <f t="shared" si="4"/>
        <v>24.116063414940008</v>
      </c>
      <c r="Y19" s="38">
        <f t="shared" si="0"/>
        <v>34880.695039562335</v>
      </c>
      <c r="Z19" s="65">
        <f t="shared" si="5"/>
        <v>68.046921723714462</v>
      </c>
      <c r="AA19" s="39">
        <f t="shared" si="1"/>
        <v>-4.7152268380964601</v>
      </c>
      <c r="AB19" s="38">
        <f t="shared" si="2"/>
        <v>28103.288228656227</v>
      </c>
      <c r="AC19" s="38">
        <f t="shared" si="6"/>
        <v>6777.4068109061081</v>
      </c>
      <c r="AD19" s="65">
        <f t="shared" si="7"/>
        <v>74.134135496268897</v>
      </c>
    </row>
    <row r="20" spans="1:30" ht="48.75">
      <c r="A20" s="35" t="s">
        <v>132</v>
      </c>
      <c r="B20" s="36">
        <v>35224.475421865282</v>
      </c>
      <c r="C20" s="36">
        <v>36792.027533329638</v>
      </c>
      <c r="D20" s="36">
        <v>39269.7770739814</v>
      </c>
      <c r="E20" s="36">
        <v>42703.951722531048</v>
      </c>
      <c r="F20" s="36">
        <v>41057.249660938971</v>
      </c>
      <c r="G20" s="36">
        <v>43500.126866966413</v>
      </c>
      <c r="H20" s="36">
        <v>44018.950425294395</v>
      </c>
      <c r="I20" s="36">
        <v>39199.802808700813</v>
      </c>
      <c r="J20" s="36">
        <v>43187.004902766093</v>
      </c>
      <c r="K20" s="36">
        <v>40001.095183117504</v>
      </c>
      <c r="L20" s="36">
        <v>44098.570775127067</v>
      </c>
      <c r="M20" s="73">
        <v>72451.194661033966</v>
      </c>
      <c r="N20" s="36">
        <v>39269.899759413405</v>
      </c>
      <c r="O20" s="36">
        <v>41100.94213749803</v>
      </c>
      <c r="P20" s="36">
        <v>43447.73512398325</v>
      </c>
      <c r="Q20" s="36">
        <v>47166.202957028501</v>
      </c>
      <c r="R20" s="36">
        <v>44701</v>
      </c>
      <c r="S20" s="36">
        <v>48068.40517995898</v>
      </c>
      <c r="T20" s="36">
        <v>48094.003267139422</v>
      </c>
      <c r="U20" s="36">
        <v>44112.605510517496</v>
      </c>
      <c r="V20" s="36">
        <v>45574.555572622332</v>
      </c>
      <c r="W20" s="38">
        <f t="shared" si="3"/>
        <v>28352.623885906898</v>
      </c>
      <c r="X20" s="39">
        <f t="shared" si="4"/>
        <v>64.293747818917154</v>
      </c>
      <c r="Y20" s="38">
        <f t="shared" si="0"/>
        <v>76456.58699454485</v>
      </c>
      <c r="Z20" s="65">
        <f t="shared" si="5"/>
        <v>309.49267422668811</v>
      </c>
      <c r="AA20" s="39">
        <f t="shared" si="1"/>
        <v>2.1107411231997451</v>
      </c>
      <c r="AB20" s="38">
        <f t="shared" si="2"/>
        <v>46536.516458809194</v>
      </c>
      <c r="AC20" s="38">
        <f t="shared" si="6"/>
        <v>29920.070535735656</v>
      </c>
      <c r="AD20" s="65">
        <f t="shared" si="7"/>
        <v>327.27835661049835</v>
      </c>
    </row>
    <row r="21" spans="1:30">
      <c r="A21" s="37" t="s">
        <v>133</v>
      </c>
      <c r="B21" s="36">
        <v>26470.563738565121</v>
      </c>
      <c r="C21" s="36">
        <v>27299.668580083111</v>
      </c>
      <c r="D21" s="36">
        <v>28745.036820553476</v>
      </c>
      <c r="E21" s="36">
        <v>28439.961854062662</v>
      </c>
      <c r="F21" s="36">
        <v>33878.97613389069</v>
      </c>
      <c r="G21" s="36">
        <v>42176.126421769004</v>
      </c>
      <c r="H21" s="36">
        <v>22102.507678737071</v>
      </c>
      <c r="I21" s="36">
        <v>20744.660720320389</v>
      </c>
      <c r="J21" s="36">
        <v>30199.737766374954</v>
      </c>
      <c r="K21" s="36">
        <v>30387.529982865493</v>
      </c>
      <c r="L21" s="36">
        <v>31794.286411555851</v>
      </c>
      <c r="M21" s="73">
        <v>40779.937918505413</v>
      </c>
      <c r="N21" s="36">
        <v>31140.754896286693</v>
      </c>
      <c r="O21" s="36">
        <v>32647.679729198986</v>
      </c>
      <c r="P21" s="36">
        <v>32831.825321476688</v>
      </c>
      <c r="Q21" s="36">
        <v>32312.892173688244</v>
      </c>
      <c r="R21" s="36">
        <v>38693</v>
      </c>
      <c r="S21" s="36">
        <v>47466.897820472543</v>
      </c>
      <c r="T21" s="36">
        <v>24982.696183538766</v>
      </c>
      <c r="U21" s="36">
        <v>24714.843853822338</v>
      </c>
      <c r="V21" s="36">
        <v>33944.924016226512</v>
      </c>
      <c r="W21" s="38">
        <f t="shared" si="3"/>
        <v>8985.6515069495617</v>
      </c>
      <c r="X21" s="39">
        <f t="shared" si="4"/>
        <v>28.261843623839489</v>
      </c>
      <c r="Y21" s="38">
        <f t="shared" si="0"/>
        <v>45837.215698322361</v>
      </c>
      <c r="Z21" s="65">
        <f t="shared" si="5"/>
        <v>98.085924101621671</v>
      </c>
      <c r="AA21" s="39">
        <f t="shared" si="1"/>
        <v>5.2800082488010966</v>
      </c>
      <c r="AB21" s="38">
        <f t="shared" si="2"/>
        <v>35737.218804332537</v>
      </c>
      <c r="AC21" s="38">
        <f t="shared" si="6"/>
        <v>10099.996893989824</v>
      </c>
      <c r="AD21" s="65">
        <f t="shared" si="7"/>
        <v>110.47802782711099</v>
      </c>
    </row>
    <row r="22" spans="1:30" ht="36.75">
      <c r="A22" s="35" t="s">
        <v>134</v>
      </c>
      <c r="B22" s="36">
        <v>29370.442580709016</v>
      </c>
      <c r="C22" s="36">
        <v>28177.067702512097</v>
      </c>
      <c r="D22" s="36">
        <v>29754.318944274932</v>
      </c>
      <c r="E22" s="36">
        <v>29951.630920687385</v>
      </c>
      <c r="F22" s="36">
        <v>31935.195741971827</v>
      </c>
      <c r="G22" s="36">
        <v>34787.764985375587</v>
      </c>
      <c r="H22" s="36">
        <v>31895.976267366565</v>
      </c>
      <c r="I22" s="36">
        <v>29418.377289005039</v>
      </c>
      <c r="J22" s="36">
        <v>30348.226777132371</v>
      </c>
      <c r="K22" s="36">
        <v>32558.96013403562</v>
      </c>
      <c r="L22" s="36">
        <v>33348.354665309489</v>
      </c>
      <c r="M22" s="73">
        <v>40489.963124837428</v>
      </c>
      <c r="N22" s="36">
        <v>37617.619982445773</v>
      </c>
      <c r="O22" s="36">
        <v>38394.513127696096</v>
      </c>
      <c r="P22" s="36">
        <v>39328.448214003634</v>
      </c>
      <c r="Q22" s="36">
        <v>38484.372126746464</v>
      </c>
      <c r="R22" s="36">
        <v>40403</v>
      </c>
      <c r="S22" s="36">
        <v>42304.526615970928</v>
      </c>
      <c r="T22" s="36">
        <v>39920.065478386481</v>
      </c>
      <c r="U22" s="36">
        <v>38176.906501290418</v>
      </c>
      <c r="V22" s="36">
        <v>38908.972699848491</v>
      </c>
      <c r="W22" s="38">
        <f t="shared" si="3"/>
        <v>7141.608459527939</v>
      </c>
      <c r="X22" s="39">
        <f t="shared" si="4"/>
        <v>21.415174845063564</v>
      </c>
      <c r="Y22" s="38">
        <f t="shared" si="0"/>
        <v>51911.529507525134</v>
      </c>
      <c r="Z22" s="65">
        <f t="shared" si="5"/>
        <v>77.956647304092769</v>
      </c>
      <c r="AA22" s="39">
        <f t="shared" si="1"/>
        <v>9.8856777043650457</v>
      </c>
      <c r="AB22" s="38">
        <f t="shared" si="2"/>
        <v>42755.388339034893</v>
      </c>
      <c r="AC22" s="38">
        <f t="shared" si="6"/>
        <v>9156.1411684902414</v>
      </c>
      <c r="AD22" s="65">
        <f t="shared" si="7"/>
        <v>100.15373563167756</v>
      </c>
    </row>
    <row r="23" spans="1:30" ht="36.75">
      <c r="A23" s="31" t="s">
        <v>135</v>
      </c>
      <c r="B23" s="36">
        <v>31671.58640479793</v>
      </c>
      <c r="C23" s="36">
        <v>33089.395845843363</v>
      </c>
      <c r="D23" s="36">
        <v>36588.020666584809</v>
      </c>
      <c r="E23" s="36">
        <v>35309.939461242793</v>
      </c>
      <c r="F23" s="36">
        <v>36477.521754625632</v>
      </c>
      <c r="G23" s="36">
        <v>39896.061900187109</v>
      </c>
      <c r="H23" s="36">
        <v>34967.469286461645</v>
      </c>
      <c r="I23" s="36">
        <v>32263.971079302566</v>
      </c>
      <c r="J23" s="36">
        <v>38332.64732426007</v>
      </c>
      <c r="K23" s="36">
        <v>38287.827206815789</v>
      </c>
      <c r="L23" s="36">
        <v>39071.833804556227</v>
      </c>
      <c r="M23" s="73">
        <v>56633.002517834706</v>
      </c>
      <c r="N23" s="36">
        <v>41338.964695947529</v>
      </c>
      <c r="O23" s="36">
        <v>41424.988716238106</v>
      </c>
      <c r="P23" s="36">
        <v>44314.754772753797</v>
      </c>
      <c r="Q23" s="36">
        <v>44701.003586324958</v>
      </c>
      <c r="R23" s="36">
        <v>42011</v>
      </c>
      <c r="S23" s="36">
        <v>45530.875378825564</v>
      </c>
      <c r="T23" s="36">
        <v>40548.207189258865</v>
      </c>
      <c r="U23" s="36">
        <v>38292.027490489178</v>
      </c>
      <c r="V23" s="36">
        <v>43591.942660399218</v>
      </c>
      <c r="W23" s="38">
        <f t="shared" si="3"/>
        <v>17561.168713278479</v>
      </c>
      <c r="X23" s="39">
        <f t="shared" si="4"/>
        <v>44.945852301487434</v>
      </c>
      <c r="Y23" s="38">
        <f t="shared" si="0"/>
        <v>64403.13338028366</v>
      </c>
      <c r="Z23" s="65">
        <f t="shared" si="5"/>
        <v>191.6948882575972</v>
      </c>
      <c r="AA23" s="39">
        <f t="shared" si="1"/>
        <v>1.9283470667791287</v>
      </c>
      <c r="AB23" s="38">
        <f t="shared" si="2"/>
        <v>44432.546608043063</v>
      </c>
      <c r="AC23" s="38">
        <f t="shared" si="6"/>
        <v>19970.586772240596</v>
      </c>
      <c r="AD23" s="65">
        <f t="shared" si="7"/>
        <v>218.44670491534848</v>
      </c>
    </row>
    <row r="27" spans="1:30">
      <c r="A27" s="86" t="s">
        <v>136</v>
      </c>
      <c r="B27" s="87"/>
      <c r="C27" s="87"/>
      <c r="D27" s="87"/>
    </row>
    <row r="28" spans="1:30">
      <c r="A28" s="40"/>
      <c r="B28" s="40">
        <v>2017</v>
      </c>
      <c r="C28" s="40">
        <v>2018</v>
      </c>
      <c r="D28" t="s">
        <v>137</v>
      </c>
    </row>
    <row r="29" spans="1:30">
      <c r="A29" s="41" t="s">
        <v>96</v>
      </c>
      <c r="B29" s="42">
        <v>85.96</v>
      </c>
      <c r="C29" s="42">
        <v>84.86</v>
      </c>
      <c r="D29" s="20">
        <f>((B38-B40)/B38)*100</f>
        <v>14.029654654654658</v>
      </c>
    </row>
    <row r="30" spans="1:30">
      <c r="A30" s="41" t="s">
        <v>97</v>
      </c>
      <c r="B30" s="42">
        <v>81.58</v>
      </c>
      <c r="C30" s="42">
        <v>84.6</v>
      </c>
    </row>
    <row r="31" spans="1:30">
      <c r="A31" s="41" t="s">
        <v>98</v>
      </c>
      <c r="B31" s="42">
        <v>78.77</v>
      </c>
      <c r="C31" s="42">
        <v>84.83</v>
      </c>
    </row>
    <row r="32" spans="1:30">
      <c r="A32" s="41" t="s">
        <v>99</v>
      </c>
      <c r="B32" s="42">
        <v>74.39</v>
      </c>
      <c r="C32" s="42">
        <v>82.84</v>
      </c>
    </row>
    <row r="33" spans="1:26">
      <c r="A33" s="41" t="s">
        <v>100</v>
      </c>
      <c r="B33" s="42">
        <v>78.42</v>
      </c>
      <c r="C33" s="42">
        <v>81.63</v>
      </c>
    </row>
    <row r="34" spans="1:26">
      <c r="A34" s="41" t="s">
        <v>101</v>
      </c>
      <c r="B34" s="42">
        <v>93.84</v>
      </c>
      <c r="C34" s="42">
        <v>80.209999999999994</v>
      </c>
    </row>
    <row r="35" spans="1:26">
      <c r="A35" s="41" t="s">
        <v>102</v>
      </c>
      <c r="B35" s="42">
        <v>101.64</v>
      </c>
      <c r="C35" s="42">
        <v>79.25</v>
      </c>
    </row>
    <row r="36" spans="1:26">
      <c r="A36" s="41" t="s">
        <v>103</v>
      </c>
      <c r="B36" s="42">
        <v>97.46</v>
      </c>
      <c r="C36" s="42">
        <v>86.19</v>
      </c>
    </row>
    <row r="37" spans="1:26">
      <c r="A37" s="41" t="s">
        <v>104</v>
      </c>
      <c r="B37" s="42">
        <v>97.87</v>
      </c>
      <c r="C37" s="42">
        <v>96.7</v>
      </c>
    </row>
    <row r="38" spans="1:26">
      <c r="A38" s="41" t="s">
        <v>105</v>
      </c>
      <c r="B38" s="42">
        <v>106.56</v>
      </c>
      <c r="C38" s="42">
        <v>106.34</v>
      </c>
    </row>
    <row r="39" spans="1:26">
      <c r="A39" s="41" t="s">
        <v>106</v>
      </c>
      <c r="B39" s="42">
        <v>97.06</v>
      </c>
      <c r="C39" s="42"/>
    </row>
    <row r="40" spans="1:26">
      <c r="A40" s="41" t="s">
        <v>107</v>
      </c>
      <c r="B40" s="42">
        <v>91.61</v>
      </c>
      <c r="C40" s="46">
        <f>C38-(C38*(D29/100))</f>
        <v>91.420865240240232</v>
      </c>
    </row>
    <row r="41" spans="1:26">
      <c r="A41" s="43"/>
      <c r="B41" s="44"/>
      <c r="C41" s="45"/>
    </row>
    <row r="48" spans="1:26">
      <c r="A48" s="50"/>
      <c r="B48" s="55"/>
      <c r="C48" s="55"/>
      <c r="D48" s="55"/>
      <c r="E48" s="55"/>
      <c r="F48" s="55"/>
      <c r="G48" s="55"/>
      <c r="H48" s="55"/>
      <c r="I48" s="55"/>
      <c r="J48" s="55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56"/>
      <c r="W48" s="56"/>
      <c r="X48" s="83"/>
      <c r="Y48" s="83"/>
      <c r="Z48" s="50"/>
    </row>
    <row r="49" spans="1:26">
      <c r="A49" s="50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0"/>
    </row>
    <row r="50" spans="1:26">
      <c r="A50" s="50"/>
      <c r="B50" s="58"/>
      <c r="C50" s="58"/>
      <c r="D50" s="58"/>
      <c r="E50" s="58"/>
      <c r="F50" s="58"/>
      <c r="G50" s="59"/>
      <c r="H50" s="59"/>
      <c r="I50" s="59"/>
      <c r="J50" s="60"/>
      <c r="K50" s="60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60"/>
      <c r="X50" s="59"/>
      <c r="Y50" s="59"/>
      <c r="Z50" s="50"/>
    </row>
    <row r="51" spans="1:26">
      <c r="A51" s="50"/>
      <c r="B51" s="61"/>
      <c r="C51" s="61"/>
      <c r="D51" s="61"/>
      <c r="E51" s="61"/>
      <c r="F51" s="61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50"/>
    </row>
    <row r="52" spans="1:26">
      <c r="A52" s="50"/>
      <c r="B52" s="51"/>
      <c r="C52" s="51"/>
      <c r="D52" s="51"/>
      <c r="E52" s="51"/>
      <c r="F52" s="5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0"/>
    </row>
    <row r="53" spans="1:26">
      <c r="A53" s="50"/>
      <c r="B53" s="51"/>
      <c r="C53" s="51"/>
      <c r="D53" s="51"/>
      <c r="E53" s="51"/>
      <c r="F53" s="51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0"/>
    </row>
    <row r="54" spans="1:26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>
      <c r="A55" s="50"/>
      <c r="B55" s="51"/>
      <c r="C55" s="51"/>
      <c r="D55" s="51"/>
      <c r="E55" s="51"/>
      <c r="F55" s="5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0"/>
    </row>
    <row r="56" spans="1:26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>
      <c r="A57" s="50"/>
      <c r="B57" s="51"/>
      <c r="C57" s="51"/>
      <c r="D57" s="51"/>
      <c r="E57" s="51"/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0"/>
    </row>
    <row r="58" spans="1:26">
      <c r="A58" s="50"/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0"/>
    </row>
    <row r="59" spans="1:26">
      <c r="A59" s="50"/>
      <c r="B59" s="51"/>
      <c r="C59" s="51"/>
      <c r="D59" s="51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0"/>
    </row>
    <row r="60" spans="1:26">
      <c r="A60" s="50"/>
      <c r="B60" s="51"/>
      <c r="C60" s="51"/>
      <c r="D60" s="51"/>
      <c r="E60" s="51"/>
      <c r="F60" s="51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0"/>
    </row>
    <row r="61" spans="1:26">
      <c r="A61" s="50"/>
      <c r="B61" s="51"/>
      <c r="C61" s="51"/>
      <c r="D61" s="51"/>
      <c r="E61" s="51"/>
      <c r="F61" s="51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0"/>
    </row>
    <row r="62" spans="1:26">
      <c r="A62" s="50"/>
      <c r="B62" s="51"/>
      <c r="C62" s="51"/>
      <c r="D62" s="51"/>
      <c r="E62" s="51"/>
      <c r="F62" s="51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0"/>
    </row>
    <row r="63" spans="1:26">
      <c r="A63" s="50"/>
      <c r="B63" s="51"/>
      <c r="C63" s="51"/>
      <c r="D63" s="51"/>
      <c r="E63" s="51"/>
      <c r="F63" s="51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0"/>
    </row>
    <row r="64" spans="1:26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>
      <c r="A65" s="50"/>
      <c r="B65" s="51"/>
      <c r="C65" s="51"/>
      <c r="D65" s="51"/>
      <c r="E65" s="51"/>
      <c r="F65" s="51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0"/>
    </row>
    <row r="66" spans="1:26">
      <c r="A66" s="50"/>
      <c r="B66" s="51"/>
      <c r="C66" s="51"/>
      <c r="D66" s="51"/>
      <c r="E66" s="51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0"/>
    </row>
    <row r="67" spans="1:26">
      <c r="A67" s="50"/>
      <c r="B67" s="51"/>
      <c r="C67" s="51"/>
      <c r="D67" s="51"/>
      <c r="E67" s="51"/>
      <c r="F67" s="51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0"/>
    </row>
    <row r="68" spans="1:26">
      <c r="A68" s="56"/>
      <c r="B68" s="61"/>
      <c r="C68" s="61"/>
      <c r="D68" s="61"/>
      <c r="E68" s="51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0"/>
    </row>
    <row r="69" spans="1:26">
      <c r="A69" s="63"/>
      <c r="B69" s="56"/>
      <c r="C69" s="56"/>
      <c r="D69" s="56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>
      <c r="A70" s="64"/>
      <c r="B70" s="56"/>
      <c r="C70" s="56"/>
      <c r="D70" s="56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>
      <c r="A71" s="54"/>
      <c r="B71" s="56"/>
      <c r="C71" s="56"/>
      <c r="D71" s="56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>
      <c r="A72" s="54"/>
      <c r="B72" s="56"/>
      <c r="C72" s="56"/>
      <c r="D72" s="56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>
      <c r="A73" s="54"/>
      <c r="B73" s="56"/>
      <c r="C73" s="56"/>
      <c r="D73" s="56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>
      <c r="A74" s="54"/>
      <c r="B74" s="56"/>
      <c r="C74" s="56"/>
      <c r="D74" s="56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>
      <c r="A75" s="54"/>
      <c r="B75" s="56"/>
      <c r="C75" s="56"/>
      <c r="D75" s="56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>
      <c r="A76" s="54"/>
      <c r="B76" s="56"/>
      <c r="C76" s="56"/>
      <c r="D76" s="56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>
      <c r="A77" s="54"/>
      <c r="B77" s="56"/>
      <c r="C77" s="56"/>
      <c r="D77" s="56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>
      <c r="A78" s="53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>
      <c r="A79" s="53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>
      <c r="A80" s="53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>
      <c r="A81" s="53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>
      <c r="A82" s="53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>
      <c r="A83" s="53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>
      <c r="A84" s="53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>
      <c r="A85" s="53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>
      <c r="A86" s="53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>
      <c r="A87" s="54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>
      <c r="A88" s="53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>
      <c r="A89" s="54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</sheetData>
  <mergeCells count="8">
    <mergeCell ref="A1:K1"/>
    <mergeCell ref="A2:K2"/>
    <mergeCell ref="X48:Y48"/>
    <mergeCell ref="K48:M48"/>
    <mergeCell ref="N48:U48"/>
    <mergeCell ref="B4:M4"/>
    <mergeCell ref="N4:V4"/>
    <mergeCell ref="A27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AY99"/>
  <sheetViews>
    <sheetView topLeftCell="A76" workbookViewId="0">
      <selection activeCell="AX28" sqref="AX28"/>
    </sheetView>
  </sheetViews>
  <sheetFormatPr defaultRowHeight="15"/>
  <cols>
    <col min="3" max="3" width="24.42578125" customWidth="1"/>
    <col min="4" max="14" width="11.42578125" customWidth="1"/>
    <col min="15" max="15" width="11.42578125" style="78" customWidth="1"/>
    <col min="16" max="26" width="11.42578125" customWidth="1"/>
    <col min="27" max="27" width="11.42578125" style="78" customWidth="1"/>
    <col min="28" max="38" width="11.42578125" customWidth="1"/>
    <col min="39" max="39" width="11.42578125" style="78" customWidth="1"/>
    <col min="40" max="49" width="11.42578125" customWidth="1"/>
    <col min="50" max="50" width="15.5703125" customWidth="1"/>
    <col min="51" max="51" width="10.85546875" customWidth="1"/>
  </cols>
  <sheetData>
    <row r="2" spans="3:51">
      <c r="D2" s="88">
        <v>2015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>
        <v>2016</v>
      </c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>
        <v>2017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>
        <v>2018</v>
      </c>
      <c r="AO2" s="88"/>
      <c r="AP2" s="88"/>
      <c r="AQ2" s="88"/>
      <c r="AR2" s="88"/>
      <c r="AS2" s="88"/>
      <c r="AT2" s="88"/>
      <c r="AU2" s="88"/>
      <c r="AV2" s="88"/>
      <c r="AW2" s="88"/>
    </row>
    <row r="3" spans="3:51" ht="56.25">
      <c r="D3" s="40" t="s">
        <v>96</v>
      </c>
      <c r="E3" s="40" t="s">
        <v>97</v>
      </c>
      <c r="F3" s="40" t="s">
        <v>98</v>
      </c>
      <c r="G3" s="40" t="s">
        <v>99</v>
      </c>
      <c r="H3" s="40" t="s">
        <v>100</v>
      </c>
      <c r="I3" s="40" t="s">
        <v>101</v>
      </c>
      <c r="J3" s="40" t="s">
        <v>102</v>
      </c>
      <c r="K3" s="40" t="s">
        <v>103</v>
      </c>
      <c r="L3" s="40" t="s">
        <v>104</v>
      </c>
      <c r="M3" s="40" t="s">
        <v>105</v>
      </c>
      <c r="N3" s="40" t="s">
        <v>106</v>
      </c>
      <c r="O3" s="79" t="s">
        <v>107</v>
      </c>
      <c r="P3" s="40" t="s">
        <v>96</v>
      </c>
      <c r="Q3" s="40" t="s">
        <v>97</v>
      </c>
      <c r="R3" s="40" t="s">
        <v>98</v>
      </c>
      <c r="S3" s="40" t="s">
        <v>99</v>
      </c>
      <c r="T3" s="40" t="s">
        <v>100</v>
      </c>
      <c r="U3" s="40" t="s">
        <v>101</v>
      </c>
      <c r="V3" s="40" t="s">
        <v>102</v>
      </c>
      <c r="W3" s="40" t="s">
        <v>103</v>
      </c>
      <c r="X3" s="40" t="s">
        <v>104</v>
      </c>
      <c r="Y3" s="40" t="s">
        <v>105</v>
      </c>
      <c r="Z3" s="40" t="s">
        <v>106</v>
      </c>
      <c r="AA3" s="79" t="s">
        <v>107</v>
      </c>
      <c r="AB3" s="40" t="s">
        <v>96</v>
      </c>
      <c r="AC3" s="40" t="s">
        <v>97</v>
      </c>
      <c r="AD3" s="40" t="s">
        <v>98</v>
      </c>
      <c r="AE3" s="40" t="s">
        <v>99</v>
      </c>
      <c r="AF3" s="40" t="s">
        <v>100</v>
      </c>
      <c r="AG3" s="40" t="s">
        <v>101</v>
      </c>
      <c r="AH3" s="40" t="s">
        <v>102</v>
      </c>
      <c r="AI3" s="40" t="s">
        <v>103</v>
      </c>
      <c r="AJ3" s="40" t="s">
        <v>104</v>
      </c>
      <c r="AK3" s="40" t="s">
        <v>105</v>
      </c>
      <c r="AL3" s="40" t="s">
        <v>106</v>
      </c>
      <c r="AM3" s="79" t="s">
        <v>107</v>
      </c>
      <c r="AN3" s="40" t="s">
        <v>96</v>
      </c>
      <c r="AO3" s="40" t="s">
        <v>97</v>
      </c>
      <c r="AP3" s="40" t="s">
        <v>98</v>
      </c>
      <c r="AQ3" s="40" t="s">
        <v>99</v>
      </c>
      <c r="AR3" s="40" t="s">
        <v>100</v>
      </c>
      <c r="AS3" s="40" t="s">
        <v>101</v>
      </c>
      <c r="AT3" s="40" t="s">
        <v>102</v>
      </c>
      <c r="AU3" s="40" t="s">
        <v>103</v>
      </c>
      <c r="AV3" s="40" t="s">
        <v>104</v>
      </c>
      <c r="AW3" s="40" t="s">
        <v>105</v>
      </c>
      <c r="AX3" s="47" t="s">
        <v>150</v>
      </c>
      <c r="AY3" s="47" t="s">
        <v>151</v>
      </c>
    </row>
    <row r="4" spans="3:51" ht="22.5">
      <c r="C4" s="41" t="s">
        <v>138</v>
      </c>
      <c r="D4" s="42">
        <v>76.989999999999995</v>
      </c>
      <c r="E4" s="42">
        <v>80.34</v>
      </c>
      <c r="F4" s="42">
        <v>83.23</v>
      </c>
      <c r="G4" s="42">
        <v>78.25</v>
      </c>
      <c r="H4" s="42">
        <v>73.75</v>
      </c>
      <c r="I4" s="42">
        <v>75.83</v>
      </c>
      <c r="J4" s="42">
        <v>89.15</v>
      </c>
      <c r="K4" s="42">
        <v>99.28</v>
      </c>
      <c r="L4" s="42">
        <v>100.67</v>
      </c>
      <c r="M4" s="42">
        <v>103.53</v>
      </c>
      <c r="N4" s="42">
        <v>103.21</v>
      </c>
      <c r="O4" s="80">
        <v>102.9</v>
      </c>
      <c r="P4" s="42">
        <v>96.94</v>
      </c>
      <c r="Q4" s="42">
        <v>91.33</v>
      </c>
      <c r="R4" s="42">
        <v>91.15</v>
      </c>
      <c r="S4" s="42">
        <v>85.34</v>
      </c>
      <c r="T4" s="42">
        <v>82.62</v>
      </c>
      <c r="U4" s="42">
        <v>79.459999999999994</v>
      </c>
      <c r="V4" s="42">
        <v>78.52</v>
      </c>
      <c r="W4" s="42">
        <v>81.09</v>
      </c>
      <c r="X4" s="42">
        <v>93.98</v>
      </c>
      <c r="Y4" s="42">
        <v>112.07</v>
      </c>
      <c r="Z4" s="42">
        <v>105.88</v>
      </c>
      <c r="AA4" s="80">
        <v>94.45</v>
      </c>
      <c r="AB4" s="42">
        <v>85.96</v>
      </c>
      <c r="AC4" s="42">
        <v>81.58</v>
      </c>
      <c r="AD4" s="42">
        <v>78.77</v>
      </c>
      <c r="AE4" s="42">
        <v>74.39</v>
      </c>
      <c r="AF4" s="42">
        <v>78.42</v>
      </c>
      <c r="AG4" s="42">
        <v>93.84</v>
      </c>
      <c r="AH4" s="42">
        <v>101.64</v>
      </c>
      <c r="AI4" s="42">
        <v>97.46</v>
      </c>
      <c r="AJ4" s="42">
        <v>97.87</v>
      </c>
      <c r="AK4" s="42">
        <v>106.56</v>
      </c>
      <c r="AL4" s="42">
        <v>97.06</v>
      </c>
      <c r="AM4" s="80">
        <v>91.61</v>
      </c>
      <c r="AN4" s="42">
        <v>84.86</v>
      </c>
      <c r="AO4" s="42">
        <v>84.6</v>
      </c>
      <c r="AP4" s="42">
        <v>84.83</v>
      </c>
      <c r="AQ4" s="42">
        <v>82.84</v>
      </c>
      <c r="AR4" s="42">
        <v>81.63</v>
      </c>
      <c r="AS4" s="42">
        <v>80.209999999999994</v>
      </c>
      <c r="AT4" s="42">
        <v>79.25</v>
      </c>
      <c r="AU4" s="42">
        <v>86.19</v>
      </c>
      <c r="AV4" s="42">
        <v>96.7</v>
      </c>
      <c r="AW4" s="42">
        <v>106.34</v>
      </c>
      <c r="AX4" s="20">
        <f>((O4-M4)+(AA4-Y4)+(AM4-AK4))/3</f>
        <v>-11.066666666666663</v>
      </c>
      <c r="AY4" s="20">
        <f>AW4+AX4</f>
        <v>95.273333333333341</v>
      </c>
    </row>
    <row r="5" spans="3:51" ht="22.5">
      <c r="C5" s="41" t="s">
        <v>1</v>
      </c>
      <c r="D5" s="42">
        <v>76.430000000000007</v>
      </c>
      <c r="E5" s="42">
        <v>79.569999999999993</v>
      </c>
      <c r="F5" s="42">
        <v>81.83</v>
      </c>
      <c r="G5" s="42">
        <v>75.239999999999995</v>
      </c>
      <c r="H5" s="42">
        <v>71.61</v>
      </c>
      <c r="I5" s="42">
        <v>73.56</v>
      </c>
      <c r="J5" s="42">
        <v>88.52</v>
      </c>
      <c r="K5" s="42">
        <v>97.35</v>
      </c>
      <c r="L5" s="42">
        <v>95.57</v>
      </c>
      <c r="M5" s="42">
        <v>100.03</v>
      </c>
      <c r="N5" s="42">
        <v>99.99</v>
      </c>
      <c r="O5" s="80">
        <v>101.51</v>
      </c>
      <c r="P5" s="42">
        <v>93.06</v>
      </c>
      <c r="Q5" s="42">
        <v>88.39</v>
      </c>
      <c r="R5" s="42">
        <v>88.33</v>
      </c>
      <c r="S5" s="42">
        <v>81.88</v>
      </c>
      <c r="T5" s="42">
        <v>79.25</v>
      </c>
      <c r="U5" s="42">
        <v>75.45</v>
      </c>
      <c r="V5" s="42">
        <v>74.19</v>
      </c>
      <c r="W5" s="42">
        <v>76.239999999999995</v>
      </c>
      <c r="X5" s="42">
        <v>87.69</v>
      </c>
      <c r="Y5" s="42">
        <v>104.93</v>
      </c>
      <c r="Z5" s="42">
        <v>100.74</v>
      </c>
      <c r="AA5" s="80">
        <v>89.96</v>
      </c>
      <c r="AB5" s="42">
        <v>80.33</v>
      </c>
      <c r="AC5" s="42">
        <v>77.459999999999994</v>
      </c>
      <c r="AD5" s="42">
        <v>74.52</v>
      </c>
      <c r="AE5" s="42">
        <v>71.33</v>
      </c>
      <c r="AF5" s="42">
        <v>75.400000000000006</v>
      </c>
      <c r="AG5" s="42">
        <v>92.42</v>
      </c>
      <c r="AH5" s="42">
        <v>98.42</v>
      </c>
      <c r="AI5" s="42">
        <v>90.92</v>
      </c>
      <c r="AJ5" s="42">
        <v>91</v>
      </c>
      <c r="AK5" s="42">
        <v>102.7</v>
      </c>
      <c r="AL5" s="42">
        <v>93.97</v>
      </c>
      <c r="AM5" s="80">
        <v>89.43</v>
      </c>
      <c r="AN5" s="42">
        <v>82.65</v>
      </c>
      <c r="AO5" s="42">
        <v>81.94</v>
      </c>
      <c r="AP5" s="42">
        <v>82.24</v>
      </c>
      <c r="AQ5" s="42">
        <v>81.19</v>
      </c>
      <c r="AR5" s="42">
        <v>80.22</v>
      </c>
      <c r="AS5" s="42">
        <v>78.97</v>
      </c>
      <c r="AT5" s="42">
        <v>76.8</v>
      </c>
      <c r="AU5" s="42">
        <v>82.85</v>
      </c>
      <c r="AV5" s="42">
        <v>92.67</v>
      </c>
      <c r="AW5" s="42">
        <v>102.47</v>
      </c>
      <c r="AX5" s="20">
        <f t="shared" ref="AX5:AX69" si="0">((O5-M5)+(AA5-Y5)+(AM5-AK5))/3</f>
        <v>-8.9200000000000017</v>
      </c>
      <c r="AY5" s="20">
        <f t="shared" ref="AY5:AY69" si="1">AW5+AX5</f>
        <v>93.55</v>
      </c>
    </row>
    <row r="6" spans="3:51">
      <c r="C6" s="41" t="s">
        <v>2</v>
      </c>
      <c r="D6" s="42">
        <v>69.53</v>
      </c>
      <c r="E6" s="42">
        <v>74.040000000000006</v>
      </c>
      <c r="F6" s="42">
        <v>76.709999999999994</v>
      </c>
      <c r="G6" s="42">
        <v>73</v>
      </c>
      <c r="H6" s="42">
        <v>69.010000000000005</v>
      </c>
      <c r="I6" s="42">
        <v>72.17</v>
      </c>
      <c r="J6" s="42">
        <v>76.400000000000006</v>
      </c>
      <c r="K6" s="42">
        <v>76.69</v>
      </c>
      <c r="L6" s="42">
        <v>79.739999999999995</v>
      </c>
      <c r="M6" s="42">
        <v>87.24</v>
      </c>
      <c r="N6" s="42">
        <v>85.05</v>
      </c>
      <c r="O6" s="80">
        <v>87.82</v>
      </c>
      <c r="P6" s="42">
        <v>83.62</v>
      </c>
      <c r="Q6" s="42">
        <v>80.19</v>
      </c>
      <c r="R6" s="42">
        <v>82.52</v>
      </c>
      <c r="S6" s="42">
        <v>78.400000000000006</v>
      </c>
      <c r="T6" s="42">
        <v>78.430000000000007</v>
      </c>
      <c r="U6" s="42">
        <v>74.260000000000005</v>
      </c>
      <c r="V6" s="42">
        <v>71.760000000000005</v>
      </c>
      <c r="W6" s="42">
        <v>70.349999999999994</v>
      </c>
      <c r="X6" s="42">
        <v>74.319999999999993</v>
      </c>
      <c r="Y6" s="42">
        <v>80.14</v>
      </c>
      <c r="Z6" s="42">
        <v>81.709999999999994</v>
      </c>
      <c r="AA6" s="80">
        <v>77.23</v>
      </c>
      <c r="AB6" s="42">
        <v>75.14</v>
      </c>
      <c r="AC6" s="42">
        <v>74.739999999999995</v>
      </c>
      <c r="AD6" s="42">
        <v>75.739999999999995</v>
      </c>
      <c r="AE6" s="42">
        <v>74.16</v>
      </c>
      <c r="AF6" s="42">
        <v>73.650000000000006</v>
      </c>
      <c r="AG6" s="42">
        <v>76.709999999999994</v>
      </c>
      <c r="AH6" s="42">
        <v>78.760000000000005</v>
      </c>
      <c r="AI6" s="42">
        <v>78.260000000000005</v>
      </c>
      <c r="AJ6" s="42">
        <v>84.79</v>
      </c>
      <c r="AK6" s="42">
        <v>88.95</v>
      </c>
      <c r="AL6" s="42">
        <v>83.26</v>
      </c>
      <c r="AM6" s="80">
        <v>79.3</v>
      </c>
      <c r="AN6" s="42">
        <v>76.37</v>
      </c>
      <c r="AO6" s="42">
        <v>71.95</v>
      </c>
      <c r="AP6" s="42">
        <v>75.069999999999993</v>
      </c>
      <c r="AQ6" s="42">
        <v>76.12</v>
      </c>
      <c r="AR6" s="42">
        <v>75.739999999999995</v>
      </c>
      <c r="AS6" s="42">
        <v>73.62</v>
      </c>
      <c r="AT6" s="42">
        <v>73.98</v>
      </c>
      <c r="AU6" s="42">
        <v>75.3</v>
      </c>
      <c r="AV6" s="42">
        <v>76.349999999999994</v>
      </c>
      <c r="AW6" s="42">
        <v>77.98</v>
      </c>
      <c r="AX6" s="20">
        <f t="shared" si="0"/>
        <v>-3.9933333333333345</v>
      </c>
      <c r="AY6" s="20">
        <f t="shared" si="1"/>
        <v>73.986666666666665</v>
      </c>
    </row>
    <row r="7" spans="3:51">
      <c r="C7" s="41" t="s">
        <v>3</v>
      </c>
      <c r="D7" s="42">
        <v>68.739999999999995</v>
      </c>
      <c r="E7" s="42">
        <v>78.17</v>
      </c>
      <c r="F7" s="42">
        <v>76.83</v>
      </c>
      <c r="G7" s="42">
        <v>73.540000000000006</v>
      </c>
      <c r="H7" s="42">
        <v>70.36</v>
      </c>
      <c r="I7" s="42">
        <v>74.52</v>
      </c>
      <c r="J7" s="42">
        <v>93.47</v>
      </c>
      <c r="K7" s="42">
        <v>101.77</v>
      </c>
      <c r="L7" s="42">
        <v>99.19</v>
      </c>
      <c r="M7" s="42">
        <v>104.26</v>
      </c>
      <c r="N7" s="42">
        <v>97.04</v>
      </c>
      <c r="O7" s="80">
        <v>92.44</v>
      </c>
      <c r="P7" s="42">
        <v>88.09</v>
      </c>
      <c r="Q7" s="42">
        <v>83.78</v>
      </c>
      <c r="R7" s="42">
        <v>84.5</v>
      </c>
      <c r="S7" s="42">
        <v>81.66</v>
      </c>
      <c r="T7" s="42">
        <v>77.59</v>
      </c>
      <c r="U7" s="42">
        <v>73.930000000000007</v>
      </c>
      <c r="V7" s="42">
        <v>76.59</v>
      </c>
      <c r="W7" s="42">
        <v>75.14</v>
      </c>
      <c r="X7" s="42">
        <v>90.41</v>
      </c>
      <c r="Y7" s="42">
        <v>113.66</v>
      </c>
      <c r="Z7" s="42">
        <v>97.3</v>
      </c>
      <c r="AA7" s="80">
        <v>82.01</v>
      </c>
      <c r="AB7" s="42">
        <v>71.540000000000006</v>
      </c>
      <c r="AC7" s="42">
        <v>71</v>
      </c>
      <c r="AD7" s="42">
        <v>71.040000000000006</v>
      </c>
      <c r="AE7" s="42">
        <v>67.47</v>
      </c>
      <c r="AF7" s="42">
        <v>74.540000000000006</v>
      </c>
      <c r="AG7" s="42">
        <v>93.23</v>
      </c>
      <c r="AH7" s="42">
        <v>107.11</v>
      </c>
      <c r="AI7" s="42">
        <v>86.12</v>
      </c>
      <c r="AJ7" s="42">
        <v>91.88</v>
      </c>
      <c r="AK7" s="42">
        <v>97.31</v>
      </c>
      <c r="AL7" s="42">
        <v>84.73</v>
      </c>
      <c r="AM7" s="80">
        <v>81.45</v>
      </c>
      <c r="AN7" s="42">
        <v>76.709999999999994</v>
      </c>
      <c r="AO7" s="42">
        <v>79.45</v>
      </c>
      <c r="AP7" s="42">
        <v>83.14</v>
      </c>
      <c r="AQ7" s="42">
        <v>76.22</v>
      </c>
      <c r="AR7" s="42">
        <v>73.98</v>
      </c>
      <c r="AS7" s="42">
        <v>75.92</v>
      </c>
      <c r="AT7" s="42">
        <v>76.64</v>
      </c>
      <c r="AU7" s="42">
        <v>82.98</v>
      </c>
      <c r="AV7" s="42">
        <v>88.46</v>
      </c>
      <c r="AW7" s="42">
        <v>95.66</v>
      </c>
      <c r="AX7" s="20">
        <f t="shared" si="0"/>
        <v>-19.776666666666667</v>
      </c>
      <c r="AY7" s="20">
        <f t="shared" si="1"/>
        <v>75.883333333333326</v>
      </c>
    </row>
    <row r="8" spans="3:51">
      <c r="C8" s="41" t="s">
        <v>4</v>
      </c>
      <c r="D8" s="42">
        <v>74.45</v>
      </c>
      <c r="E8" s="42">
        <v>76.78</v>
      </c>
      <c r="F8" s="42">
        <v>79.72</v>
      </c>
      <c r="G8" s="42">
        <v>75.38</v>
      </c>
      <c r="H8" s="42">
        <v>67.95</v>
      </c>
      <c r="I8" s="42">
        <v>67.7</v>
      </c>
      <c r="J8" s="42">
        <v>85.59</v>
      </c>
      <c r="K8" s="42">
        <v>106.96</v>
      </c>
      <c r="L8" s="42">
        <v>105.27</v>
      </c>
      <c r="M8" s="42">
        <v>104.8</v>
      </c>
      <c r="N8" s="42">
        <v>109.31</v>
      </c>
      <c r="O8" s="80">
        <v>108.8</v>
      </c>
      <c r="P8" s="42">
        <v>104.16</v>
      </c>
      <c r="Q8" s="42">
        <v>97.17</v>
      </c>
      <c r="R8" s="42">
        <v>95.65</v>
      </c>
      <c r="S8" s="42">
        <v>93.63</v>
      </c>
      <c r="T8" s="42">
        <v>86.79</v>
      </c>
      <c r="U8" s="42">
        <v>82.63</v>
      </c>
      <c r="V8" s="42">
        <v>81.34</v>
      </c>
      <c r="W8" s="42">
        <v>85.33</v>
      </c>
      <c r="X8" s="42">
        <v>91.67</v>
      </c>
      <c r="Y8" s="42">
        <v>115.71</v>
      </c>
      <c r="Z8" s="42">
        <v>112.7</v>
      </c>
      <c r="AA8" s="80">
        <v>95.69</v>
      </c>
      <c r="AB8" s="42">
        <v>89.57</v>
      </c>
      <c r="AC8" s="42">
        <v>82.98</v>
      </c>
      <c r="AD8" s="42">
        <v>80.180000000000007</v>
      </c>
      <c r="AE8" s="42">
        <v>77.81</v>
      </c>
      <c r="AF8" s="42">
        <v>81.52</v>
      </c>
      <c r="AG8" s="42">
        <v>97.91</v>
      </c>
      <c r="AH8" s="42">
        <v>111.26</v>
      </c>
      <c r="AI8" s="42">
        <v>96.07</v>
      </c>
      <c r="AJ8" s="42">
        <v>95.48</v>
      </c>
      <c r="AK8" s="42">
        <v>104.08</v>
      </c>
      <c r="AL8" s="42">
        <v>96.85</v>
      </c>
      <c r="AM8" s="80">
        <v>89.85</v>
      </c>
      <c r="AN8" s="42">
        <v>82.51</v>
      </c>
      <c r="AO8" s="42">
        <v>83.19</v>
      </c>
      <c r="AP8" s="42">
        <v>85.77</v>
      </c>
      <c r="AQ8" s="42">
        <v>80.08</v>
      </c>
      <c r="AR8" s="42">
        <v>80.08</v>
      </c>
      <c r="AS8" s="42">
        <v>77.900000000000006</v>
      </c>
      <c r="AT8" s="42">
        <v>76.739999999999995</v>
      </c>
      <c r="AU8" s="42">
        <v>81.77</v>
      </c>
      <c r="AV8" s="42">
        <v>92.14</v>
      </c>
      <c r="AW8" s="42">
        <v>101.25</v>
      </c>
      <c r="AX8" s="20">
        <f t="shared" si="0"/>
        <v>-10.083333333333334</v>
      </c>
      <c r="AY8" s="20">
        <f t="shared" si="1"/>
        <v>91.166666666666671</v>
      </c>
    </row>
    <row r="9" spans="3:51">
      <c r="C9" s="41" t="s">
        <v>5</v>
      </c>
      <c r="D9" s="42">
        <v>66.06</v>
      </c>
      <c r="E9" s="42">
        <v>70.739999999999995</v>
      </c>
      <c r="F9" s="42">
        <v>71.290000000000006</v>
      </c>
      <c r="G9" s="42">
        <v>66.489999999999995</v>
      </c>
      <c r="H9" s="42">
        <v>61.29</v>
      </c>
      <c r="I9" s="42">
        <v>63.1</v>
      </c>
      <c r="J9" s="42">
        <v>88.57</v>
      </c>
      <c r="K9" s="42">
        <v>94.25</v>
      </c>
      <c r="L9" s="42">
        <v>91.19</v>
      </c>
      <c r="M9" s="42">
        <v>96.55</v>
      </c>
      <c r="N9" s="42">
        <v>88.34</v>
      </c>
      <c r="O9" s="80">
        <v>87.8</v>
      </c>
      <c r="P9" s="42">
        <v>81.599999999999994</v>
      </c>
      <c r="Q9" s="42">
        <v>75.12</v>
      </c>
      <c r="R9" s="42">
        <v>73.819999999999993</v>
      </c>
      <c r="S9" s="42">
        <v>68.67</v>
      </c>
      <c r="T9" s="42">
        <v>68.739999999999995</v>
      </c>
      <c r="U9" s="42">
        <v>67.349999999999994</v>
      </c>
      <c r="V9" s="42">
        <v>66.19</v>
      </c>
      <c r="W9" s="42">
        <v>71.010000000000005</v>
      </c>
      <c r="X9" s="42">
        <v>87.63</v>
      </c>
      <c r="Y9" s="42">
        <v>103.6</v>
      </c>
      <c r="Z9" s="42">
        <v>95.33</v>
      </c>
      <c r="AA9" s="80">
        <v>81.37</v>
      </c>
      <c r="AB9" s="42">
        <v>67.739999999999995</v>
      </c>
      <c r="AC9" s="42">
        <v>65.510000000000005</v>
      </c>
      <c r="AD9" s="42">
        <v>64.010000000000005</v>
      </c>
      <c r="AE9" s="42">
        <v>59.69</v>
      </c>
      <c r="AF9" s="42">
        <v>64.33</v>
      </c>
      <c r="AG9" s="42">
        <v>84</v>
      </c>
      <c r="AH9" s="42">
        <v>90.02</v>
      </c>
      <c r="AI9" s="42">
        <v>84.75</v>
      </c>
      <c r="AJ9" s="42">
        <v>88.77</v>
      </c>
      <c r="AK9" s="42">
        <v>101.08</v>
      </c>
      <c r="AL9" s="42">
        <v>86.07</v>
      </c>
      <c r="AM9" s="80">
        <v>77.16</v>
      </c>
      <c r="AN9" s="42">
        <v>70.33</v>
      </c>
      <c r="AO9" s="42">
        <v>72.33</v>
      </c>
      <c r="AP9" s="42">
        <v>70.78</v>
      </c>
      <c r="AQ9" s="42">
        <v>69.92</v>
      </c>
      <c r="AR9" s="42">
        <v>68.86</v>
      </c>
      <c r="AS9" s="42">
        <v>69.150000000000006</v>
      </c>
      <c r="AT9" s="42">
        <v>67.489999999999995</v>
      </c>
      <c r="AU9" s="42">
        <v>79.33</v>
      </c>
      <c r="AV9" s="42">
        <v>90.34</v>
      </c>
      <c r="AW9" s="42">
        <v>93.33</v>
      </c>
      <c r="AX9" s="20">
        <f t="shared" si="0"/>
        <v>-18.299999999999997</v>
      </c>
      <c r="AY9" s="20">
        <f t="shared" si="1"/>
        <v>75.03</v>
      </c>
    </row>
    <row r="10" spans="3:51">
      <c r="C10" s="41" t="s">
        <v>6</v>
      </c>
      <c r="D10" s="42">
        <v>75.22</v>
      </c>
      <c r="E10" s="42">
        <v>73.94</v>
      </c>
      <c r="F10" s="42">
        <v>83.51</v>
      </c>
      <c r="G10" s="42">
        <v>79.12</v>
      </c>
      <c r="H10" s="42">
        <v>74.17</v>
      </c>
      <c r="I10" s="42">
        <v>75.36</v>
      </c>
      <c r="J10" s="42">
        <v>82.31</v>
      </c>
      <c r="K10" s="42">
        <v>104.46</v>
      </c>
      <c r="L10" s="42">
        <v>95.19</v>
      </c>
      <c r="M10" s="42">
        <v>103.3</v>
      </c>
      <c r="N10" s="42">
        <v>106.03</v>
      </c>
      <c r="O10" s="80">
        <v>99.28</v>
      </c>
      <c r="P10" s="42">
        <v>85.88</v>
      </c>
      <c r="Q10" s="42">
        <v>75.3</v>
      </c>
      <c r="R10" s="42">
        <v>82.37</v>
      </c>
      <c r="S10" s="42">
        <v>79.239999999999995</v>
      </c>
      <c r="T10" s="42">
        <v>72.81</v>
      </c>
      <c r="U10" s="42">
        <v>69.22</v>
      </c>
      <c r="V10" s="42">
        <v>72.45</v>
      </c>
      <c r="W10" s="42">
        <v>75.010000000000005</v>
      </c>
      <c r="X10" s="42">
        <v>92.26</v>
      </c>
      <c r="Y10" s="42">
        <v>121.85</v>
      </c>
      <c r="Z10" s="42">
        <v>102.45</v>
      </c>
      <c r="AA10" s="80">
        <v>88.19</v>
      </c>
      <c r="AB10" s="42">
        <v>73.83</v>
      </c>
      <c r="AC10" s="42">
        <v>68.930000000000007</v>
      </c>
      <c r="AD10" s="42">
        <v>71.06</v>
      </c>
      <c r="AE10" s="42">
        <v>70</v>
      </c>
      <c r="AF10" s="42">
        <v>71.64</v>
      </c>
      <c r="AG10" s="42">
        <v>98.46</v>
      </c>
      <c r="AH10" s="42">
        <v>98.9</v>
      </c>
      <c r="AI10" s="42">
        <v>95.26</v>
      </c>
      <c r="AJ10" s="42">
        <v>98.64</v>
      </c>
      <c r="AK10" s="42">
        <v>107.29</v>
      </c>
      <c r="AL10" s="42">
        <v>98.68</v>
      </c>
      <c r="AM10" s="80">
        <v>91.74</v>
      </c>
      <c r="AN10" s="42">
        <v>79.03</v>
      </c>
      <c r="AO10" s="42">
        <v>81.069999999999993</v>
      </c>
      <c r="AP10" s="42">
        <v>83.6</v>
      </c>
      <c r="AQ10" s="42">
        <v>82.09</v>
      </c>
      <c r="AR10" s="42">
        <v>79.84</v>
      </c>
      <c r="AS10" s="42">
        <v>83.71</v>
      </c>
      <c r="AT10" s="42">
        <v>83.64</v>
      </c>
      <c r="AU10" s="42">
        <v>85.66</v>
      </c>
      <c r="AV10" s="42">
        <v>97.64</v>
      </c>
      <c r="AW10" s="42">
        <v>114.23</v>
      </c>
      <c r="AX10" s="20">
        <f t="shared" si="0"/>
        <v>-17.743333333333336</v>
      </c>
      <c r="AY10" s="20">
        <f t="shared" si="1"/>
        <v>96.486666666666665</v>
      </c>
    </row>
    <row r="11" spans="3:51">
      <c r="C11" s="41" t="s">
        <v>7</v>
      </c>
      <c r="D11" s="42">
        <v>62.81</v>
      </c>
      <c r="E11" s="42">
        <v>62.48</v>
      </c>
      <c r="F11" s="42">
        <v>67.56</v>
      </c>
      <c r="G11" s="42">
        <v>57.11</v>
      </c>
      <c r="H11" s="42">
        <v>51.05</v>
      </c>
      <c r="I11" s="42">
        <v>58.81</v>
      </c>
      <c r="J11" s="42">
        <v>69</v>
      </c>
      <c r="K11" s="42">
        <v>74.37</v>
      </c>
      <c r="L11" s="42">
        <v>76.17</v>
      </c>
      <c r="M11" s="42">
        <v>82.65</v>
      </c>
      <c r="N11" s="42">
        <v>81.739999999999995</v>
      </c>
      <c r="O11" s="80">
        <v>82.48</v>
      </c>
      <c r="P11" s="42">
        <v>75.069999999999993</v>
      </c>
      <c r="Q11" s="42">
        <v>67.3</v>
      </c>
      <c r="R11" s="42">
        <v>69.11</v>
      </c>
      <c r="S11" s="42">
        <v>65.540000000000006</v>
      </c>
      <c r="T11" s="42">
        <v>65.53</v>
      </c>
      <c r="U11" s="42">
        <v>59.06</v>
      </c>
      <c r="V11" s="42">
        <v>60.13</v>
      </c>
      <c r="W11" s="42">
        <v>68.540000000000006</v>
      </c>
      <c r="X11" s="42">
        <v>81.83</v>
      </c>
      <c r="Y11" s="42">
        <v>107.2</v>
      </c>
      <c r="Z11" s="42">
        <v>93.14</v>
      </c>
      <c r="AA11" s="80">
        <v>75.22</v>
      </c>
      <c r="AB11" s="42">
        <v>67.63</v>
      </c>
      <c r="AC11" s="42">
        <v>66.03</v>
      </c>
      <c r="AD11" s="42">
        <v>65.58</v>
      </c>
      <c r="AE11" s="42">
        <v>63.77</v>
      </c>
      <c r="AF11" s="42">
        <v>66.31</v>
      </c>
      <c r="AG11" s="42">
        <v>82.47</v>
      </c>
      <c r="AH11" s="42">
        <v>91.29</v>
      </c>
      <c r="AI11" s="42">
        <v>88.65</v>
      </c>
      <c r="AJ11" s="42">
        <v>81.569999999999993</v>
      </c>
      <c r="AK11" s="42">
        <v>95.67</v>
      </c>
      <c r="AL11" s="42">
        <v>84.96</v>
      </c>
      <c r="AM11" s="80">
        <v>79.5</v>
      </c>
      <c r="AN11" s="42">
        <v>70.25</v>
      </c>
      <c r="AO11" s="42">
        <v>70.83</v>
      </c>
      <c r="AP11" s="42">
        <v>70.31</v>
      </c>
      <c r="AQ11" s="42">
        <v>68.75</v>
      </c>
      <c r="AR11" s="42">
        <v>68.94</v>
      </c>
      <c r="AS11" s="42">
        <v>68.87</v>
      </c>
      <c r="AT11" s="42">
        <v>67.569999999999993</v>
      </c>
      <c r="AU11" s="42">
        <v>75.17</v>
      </c>
      <c r="AV11" s="42">
        <v>84.79</v>
      </c>
      <c r="AW11" s="42">
        <v>98.43</v>
      </c>
      <c r="AX11" s="20">
        <f t="shared" si="0"/>
        <v>-16.106666666666669</v>
      </c>
      <c r="AY11" s="20">
        <f t="shared" si="1"/>
        <v>82.323333333333338</v>
      </c>
    </row>
    <row r="12" spans="3:51">
      <c r="C12" s="41" t="s">
        <v>8</v>
      </c>
      <c r="D12" s="42">
        <v>69.44</v>
      </c>
      <c r="E12" s="42">
        <v>74.36</v>
      </c>
      <c r="F12" s="42">
        <v>71.209999999999994</v>
      </c>
      <c r="G12" s="42">
        <v>67.33</v>
      </c>
      <c r="H12" s="42">
        <v>60.89</v>
      </c>
      <c r="I12" s="42">
        <v>67.31</v>
      </c>
      <c r="J12" s="42">
        <v>74.8</v>
      </c>
      <c r="K12" s="42">
        <v>85.6</v>
      </c>
      <c r="L12" s="42">
        <v>89.06</v>
      </c>
      <c r="M12" s="42">
        <v>91.31</v>
      </c>
      <c r="N12" s="42">
        <v>82.4</v>
      </c>
      <c r="O12" s="80">
        <v>80.23</v>
      </c>
      <c r="P12" s="42">
        <v>77.709999999999994</v>
      </c>
      <c r="Q12" s="42">
        <v>79.209999999999994</v>
      </c>
      <c r="R12" s="42">
        <v>76.16</v>
      </c>
      <c r="S12" s="42">
        <v>69.540000000000006</v>
      </c>
      <c r="T12" s="42">
        <v>69.56</v>
      </c>
      <c r="U12" s="42">
        <v>67</v>
      </c>
      <c r="V12" s="42">
        <v>65.459999999999994</v>
      </c>
      <c r="W12" s="42">
        <v>63.5</v>
      </c>
      <c r="X12" s="42">
        <v>78.3</v>
      </c>
      <c r="Y12" s="42">
        <v>106.71</v>
      </c>
      <c r="Z12" s="42">
        <v>87.97</v>
      </c>
      <c r="AA12" s="80">
        <v>75.27</v>
      </c>
      <c r="AB12" s="42">
        <v>68.23</v>
      </c>
      <c r="AC12" s="42">
        <v>68.319999999999993</v>
      </c>
      <c r="AD12" s="42">
        <v>66.19</v>
      </c>
      <c r="AE12" s="42">
        <v>63.87</v>
      </c>
      <c r="AF12" s="42">
        <v>64.739999999999995</v>
      </c>
      <c r="AG12" s="42">
        <v>68.930000000000007</v>
      </c>
      <c r="AH12" s="42">
        <v>90.33</v>
      </c>
      <c r="AI12" s="42">
        <v>81.84</v>
      </c>
      <c r="AJ12" s="42">
        <v>74.39</v>
      </c>
      <c r="AK12" s="42">
        <v>88.21</v>
      </c>
      <c r="AL12" s="42">
        <v>84.2</v>
      </c>
      <c r="AM12" s="80">
        <v>84.57</v>
      </c>
      <c r="AN12" s="42">
        <v>76.59</v>
      </c>
      <c r="AO12" s="42">
        <v>80.17</v>
      </c>
      <c r="AP12" s="42">
        <v>78.3</v>
      </c>
      <c r="AQ12" s="42">
        <v>77.31</v>
      </c>
      <c r="AR12" s="42">
        <v>73.430000000000007</v>
      </c>
      <c r="AS12" s="42">
        <v>71.25</v>
      </c>
      <c r="AT12" s="42">
        <v>69.88</v>
      </c>
      <c r="AU12" s="42">
        <v>76.87</v>
      </c>
      <c r="AV12" s="42">
        <v>85.73</v>
      </c>
      <c r="AW12" s="42">
        <v>92.01</v>
      </c>
      <c r="AX12" s="20">
        <f t="shared" si="0"/>
        <v>-15.386666666666665</v>
      </c>
      <c r="AY12" s="20">
        <f t="shared" si="1"/>
        <v>76.623333333333335</v>
      </c>
    </row>
    <row r="13" spans="3:51">
      <c r="C13" s="41" t="s">
        <v>9</v>
      </c>
      <c r="D13" s="42">
        <v>65.33</v>
      </c>
      <c r="E13" s="42">
        <v>66.150000000000006</v>
      </c>
      <c r="F13" s="42">
        <v>67.73</v>
      </c>
      <c r="G13" s="42">
        <v>64.73</v>
      </c>
      <c r="H13" s="42">
        <v>61.81</v>
      </c>
      <c r="I13" s="42">
        <v>67.91</v>
      </c>
      <c r="J13" s="42">
        <v>97.91</v>
      </c>
      <c r="K13" s="42">
        <v>96.35</v>
      </c>
      <c r="L13" s="42">
        <v>94.97</v>
      </c>
      <c r="M13" s="42">
        <v>97.26</v>
      </c>
      <c r="N13" s="42">
        <v>85.93</v>
      </c>
      <c r="O13" s="80">
        <v>81.99</v>
      </c>
      <c r="P13" s="42">
        <v>66.87</v>
      </c>
      <c r="Q13" s="42">
        <v>72.150000000000006</v>
      </c>
      <c r="R13" s="42">
        <v>73.069999999999993</v>
      </c>
      <c r="S13" s="42">
        <v>65.61</v>
      </c>
      <c r="T13" s="42">
        <v>67.41</v>
      </c>
      <c r="U13" s="42">
        <v>68.06</v>
      </c>
      <c r="V13" s="42">
        <v>74.010000000000005</v>
      </c>
      <c r="W13" s="42">
        <v>73.94</v>
      </c>
      <c r="X13" s="42">
        <v>102.17</v>
      </c>
      <c r="Y13" s="42">
        <v>124.66</v>
      </c>
      <c r="Z13" s="42">
        <v>88.33</v>
      </c>
      <c r="AA13" s="80">
        <v>71.13</v>
      </c>
      <c r="AB13" s="42">
        <v>67.44</v>
      </c>
      <c r="AC13" s="42">
        <v>70.84</v>
      </c>
      <c r="AD13" s="42">
        <v>64.41</v>
      </c>
      <c r="AE13" s="42">
        <v>60.05</v>
      </c>
      <c r="AF13" s="42">
        <v>70.02</v>
      </c>
      <c r="AG13" s="42">
        <v>102.93</v>
      </c>
      <c r="AH13" s="42">
        <v>105.56</v>
      </c>
      <c r="AI13" s="42">
        <v>92.84</v>
      </c>
      <c r="AJ13" s="42">
        <v>96.97</v>
      </c>
      <c r="AK13" s="42">
        <v>105.62</v>
      </c>
      <c r="AL13" s="42">
        <v>93.48</v>
      </c>
      <c r="AM13" s="80">
        <v>85.73</v>
      </c>
      <c r="AN13" s="42">
        <v>78.510000000000005</v>
      </c>
      <c r="AO13" s="42">
        <v>82.66</v>
      </c>
      <c r="AP13" s="42">
        <v>80.7</v>
      </c>
      <c r="AQ13" s="42">
        <v>76.319999999999993</v>
      </c>
      <c r="AR13" s="42">
        <v>74.959999999999994</v>
      </c>
      <c r="AS13" s="42">
        <v>74.489999999999995</v>
      </c>
      <c r="AT13" s="42">
        <v>78.05</v>
      </c>
      <c r="AU13" s="42">
        <v>82.32</v>
      </c>
      <c r="AV13" s="42">
        <v>95.38</v>
      </c>
      <c r="AW13" s="42">
        <v>108.21</v>
      </c>
      <c r="AX13" s="20">
        <f t="shared" si="0"/>
        <v>-29.563333333333336</v>
      </c>
      <c r="AY13" s="20">
        <f t="shared" si="1"/>
        <v>78.646666666666661</v>
      </c>
    </row>
    <row r="14" spans="3:51">
      <c r="C14" s="41" t="s">
        <v>10</v>
      </c>
      <c r="D14" s="42">
        <v>64.709999999999994</v>
      </c>
      <c r="E14" s="42">
        <v>69.459999999999994</v>
      </c>
      <c r="F14" s="42">
        <v>66.260000000000005</v>
      </c>
      <c r="G14" s="42">
        <v>65.489999999999995</v>
      </c>
      <c r="H14" s="42">
        <v>57.7</v>
      </c>
      <c r="I14" s="42">
        <v>64.08</v>
      </c>
      <c r="J14" s="42">
        <v>78.459999999999994</v>
      </c>
      <c r="K14" s="42">
        <v>92.4</v>
      </c>
      <c r="L14" s="42">
        <v>93.97</v>
      </c>
      <c r="M14" s="42">
        <v>91.19</v>
      </c>
      <c r="N14" s="42">
        <v>87.49</v>
      </c>
      <c r="O14" s="80">
        <v>88.16</v>
      </c>
      <c r="P14" s="42">
        <v>76.45</v>
      </c>
      <c r="Q14" s="42">
        <v>69.599999999999994</v>
      </c>
      <c r="R14" s="42">
        <v>70.19</v>
      </c>
      <c r="S14" s="42">
        <v>67.069999999999993</v>
      </c>
      <c r="T14" s="42">
        <v>67.739999999999995</v>
      </c>
      <c r="U14" s="42">
        <v>59.31</v>
      </c>
      <c r="V14" s="42">
        <v>57.2</v>
      </c>
      <c r="W14" s="42">
        <v>59.78</v>
      </c>
      <c r="X14" s="42">
        <v>88.43</v>
      </c>
      <c r="Y14" s="42">
        <v>109.51</v>
      </c>
      <c r="Z14" s="42">
        <v>88.6</v>
      </c>
      <c r="AA14" s="80">
        <v>73.400000000000006</v>
      </c>
      <c r="AB14" s="42">
        <v>72.14</v>
      </c>
      <c r="AC14" s="42">
        <v>65.91</v>
      </c>
      <c r="AD14" s="42">
        <v>62.13</v>
      </c>
      <c r="AE14" s="42">
        <v>60.24</v>
      </c>
      <c r="AF14" s="42">
        <v>66.17</v>
      </c>
      <c r="AG14" s="42">
        <v>96.38</v>
      </c>
      <c r="AH14" s="42">
        <v>92.91</v>
      </c>
      <c r="AI14" s="42">
        <v>88.27</v>
      </c>
      <c r="AJ14" s="42">
        <v>86.88</v>
      </c>
      <c r="AK14" s="42">
        <v>103.64</v>
      </c>
      <c r="AL14" s="42">
        <v>73.98</v>
      </c>
      <c r="AM14" s="80">
        <v>70.319999999999993</v>
      </c>
      <c r="AN14" s="42">
        <v>65.45</v>
      </c>
      <c r="AO14" s="42">
        <v>68.73</v>
      </c>
      <c r="AP14" s="42">
        <v>64.84</v>
      </c>
      <c r="AQ14" s="42">
        <v>63.69</v>
      </c>
      <c r="AR14" s="42">
        <v>69.239999999999995</v>
      </c>
      <c r="AS14" s="42">
        <v>69.3</v>
      </c>
      <c r="AT14" s="42">
        <v>72.64</v>
      </c>
      <c r="AU14" s="42">
        <v>77.040000000000006</v>
      </c>
      <c r="AV14" s="42">
        <v>96.39</v>
      </c>
      <c r="AW14" s="42">
        <v>99.84</v>
      </c>
      <c r="AX14" s="20">
        <f t="shared" si="0"/>
        <v>-24.153333333333336</v>
      </c>
      <c r="AY14" s="20">
        <f t="shared" si="1"/>
        <v>75.686666666666667</v>
      </c>
    </row>
    <row r="15" spans="3:51">
      <c r="C15" s="41" t="s">
        <v>139</v>
      </c>
      <c r="D15" s="42">
        <v>72.56</v>
      </c>
      <c r="E15" s="42">
        <v>73.92</v>
      </c>
      <c r="F15" s="42">
        <v>78.8</v>
      </c>
      <c r="G15" s="42">
        <v>71.78</v>
      </c>
      <c r="H15" s="42">
        <v>67.930000000000007</v>
      </c>
      <c r="I15" s="42">
        <v>71.11</v>
      </c>
      <c r="J15" s="42">
        <v>77.81</v>
      </c>
      <c r="K15" s="42">
        <v>87.04</v>
      </c>
      <c r="L15" s="42">
        <v>88.39</v>
      </c>
      <c r="M15" s="42">
        <v>91.22</v>
      </c>
      <c r="N15" s="42">
        <v>94.61</v>
      </c>
      <c r="O15" s="80">
        <v>96.11</v>
      </c>
      <c r="P15" s="42">
        <v>93.58</v>
      </c>
      <c r="Q15" s="42">
        <v>91.66</v>
      </c>
      <c r="R15" s="42">
        <v>89.52</v>
      </c>
      <c r="S15" s="42">
        <v>84.23</v>
      </c>
      <c r="T15" s="42">
        <v>78.42</v>
      </c>
      <c r="U15" s="42">
        <v>74.52</v>
      </c>
      <c r="V15" s="42">
        <v>74.290000000000006</v>
      </c>
      <c r="W15" s="42">
        <v>75.8</v>
      </c>
      <c r="X15" s="42">
        <v>86.17</v>
      </c>
      <c r="Y15" s="42">
        <v>103.29</v>
      </c>
      <c r="Z15" s="42">
        <v>99.97</v>
      </c>
      <c r="AA15" s="80">
        <v>87.01</v>
      </c>
      <c r="AB15" s="42">
        <v>82.6</v>
      </c>
      <c r="AC15" s="42">
        <v>78.150000000000006</v>
      </c>
      <c r="AD15" s="42">
        <v>73.44</v>
      </c>
      <c r="AE15" s="42">
        <v>70.150000000000006</v>
      </c>
      <c r="AF15" s="42">
        <v>76.459999999999994</v>
      </c>
      <c r="AG15" s="42">
        <v>92.58</v>
      </c>
      <c r="AH15" s="42">
        <v>97.99</v>
      </c>
      <c r="AI15" s="42">
        <v>91.13</v>
      </c>
      <c r="AJ15" s="42">
        <v>88.64</v>
      </c>
      <c r="AK15" s="42">
        <v>99.81</v>
      </c>
      <c r="AL15" s="42">
        <v>91.43</v>
      </c>
      <c r="AM15" s="80">
        <v>87.33</v>
      </c>
      <c r="AN15" s="42">
        <v>79.95</v>
      </c>
      <c r="AO15" s="42">
        <v>78.400000000000006</v>
      </c>
      <c r="AP15" s="42">
        <v>78.91</v>
      </c>
      <c r="AQ15" s="42">
        <v>78.040000000000006</v>
      </c>
      <c r="AR15" s="42">
        <v>76.3</v>
      </c>
      <c r="AS15" s="42">
        <v>77.14</v>
      </c>
      <c r="AT15" s="42">
        <v>73.959999999999994</v>
      </c>
      <c r="AU15" s="42">
        <v>83.54</v>
      </c>
      <c r="AV15" s="42">
        <v>92.29</v>
      </c>
      <c r="AW15" s="42">
        <v>107.19</v>
      </c>
      <c r="AX15" s="20">
        <f t="shared" si="0"/>
        <v>-7.9566666666666679</v>
      </c>
      <c r="AY15" s="20">
        <f t="shared" si="1"/>
        <v>99.233333333333334</v>
      </c>
    </row>
    <row r="16" spans="3:51">
      <c r="C16" s="41" t="s">
        <v>12</v>
      </c>
      <c r="D16" s="42">
        <v>69.400000000000006</v>
      </c>
      <c r="E16" s="42">
        <v>66.150000000000006</v>
      </c>
      <c r="F16" s="42">
        <v>71.41</v>
      </c>
      <c r="G16" s="42">
        <v>69.23</v>
      </c>
      <c r="H16" s="42">
        <v>60.31</v>
      </c>
      <c r="I16" s="42">
        <v>67.010000000000005</v>
      </c>
      <c r="J16" s="42">
        <v>87.33</v>
      </c>
      <c r="K16" s="42">
        <v>83.88</v>
      </c>
      <c r="L16" s="42">
        <v>85.86</v>
      </c>
      <c r="M16" s="42">
        <v>85.56</v>
      </c>
      <c r="N16" s="42">
        <v>83.86</v>
      </c>
      <c r="O16" s="80">
        <v>81.150000000000006</v>
      </c>
      <c r="P16" s="42">
        <v>76.14</v>
      </c>
      <c r="Q16" s="42">
        <v>72.459999999999994</v>
      </c>
      <c r="R16" s="42">
        <v>75.78</v>
      </c>
      <c r="S16" s="42">
        <v>71.819999999999993</v>
      </c>
      <c r="T16" s="42">
        <v>72.33</v>
      </c>
      <c r="U16" s="42">
        <v>68.06</v>
      </c>
      <c r="V16" s="42">
        <v>63.23</v>
      </c>
      <c r="W16" s="42">
        <v>61.72</v>
      </c>
      <c r="X16" s="42">
        <v>90.78</v>
      </c>
      <c r="Y16" s="42">
        <v>110.91</v>
      </c>
      <c r="Z16" s="42">
        <v>93.33</v>
      </c>
      <c r="AA16" s="80">
        <v>68.849999999999994</v>
      </c>
      <c r="AB16" s="42">
        <v>70.05</v>
      </c>
      <c r="AC16" s="42">
        <v>67.180000000000007</v>
      </c>
      <c r="AD16" s="42">
        <v>70.5</v>
      </c>
      <c r="AE16" s="42">
        <v>62.4</v>
      </c>
      <c r="AF16" s="42">
        <v>70.680000000000007</v>
      </c>
      <c r="AG16" s="42">
        <v>94.47</v>
      </c>
      <c r="AH16" s="42">
        <v>91.45</v>
      </c>
      <c r="AI16" s="42">
        <v>84</v>
      </c>
      <c r="AJ16" s="42">
        <v>86.45</v>
      </c>
      <c r="AK16" s="42">
        <v>94.93</v>
      </c>
      <c r="AL16" s="42">
        <v>87.55</v>
      </c>
      <c r="AM16" s="80">
        <v>70.040000000000006</v>
      </c>
      <c r="AN16" s="42">
        <v>74.09</v>
      </c>
      <c r="AO16" s="42">
        <v>70.150000000000006</v>
      </c>
      <c r="AP16" s="42">
        <v>77.11</v>
      </c>
      <c r="AQ16" s="42">
        <v>74.37</v>
      </c>
      <c r="AR16" s="42">
        <v>73.180000000000007</v>
      </c>
      <c r="AS16" s="42">
        <v>66.86</v>
      </c>
      <c r="AT16" s="42">
        <v>72.95</v>
      </c>
      <c r="AU16" s="42">
        <v>79.19</v>
      </c>
      <c r="AV16" s="42">
        <v>97.29</v>
      </c>
      <c r="AW16" s="42">
        <v>100.85</v>
      </c>
      <c r="AX16" s="20">
        <f t="shared" si="0"/>
        <v>-23.786666666666665</v>
      </c>
      <c r="AY16" s="20">
        <f t="shared" si="1"/>
        <v>77.063333333333333</v>
      </c>
    </row>
    <row r="17" spans="3:51">
      <c r="C17" s="41" t="s">
        <v>13</v>
      </c>
      <c r="D17" s="42">
        <v>68.59</v>
      </c>
      <c r="E17" s="42">
        <v>70.16</v>
      </c>
      <c r="F17" s="42">
        <v>75.23</v>
      </c>
      <c r="G17" s="42">
        <v>65.88</v>
      </c>
      <c r="H17" s="42">
        <v>58.85</v>
      </c>
      <c r="I17" s="42">
        <v>59.62</v>
      </c>
      <c r="J17" s="42">
        <v>79.44</v>
      </c>
      <c r="K17" s="42">
        <v>96.68</v>
      </c>
      <c r="L17" s="42">
        <v>91.78</v>
      </c>
      <c r="M17" s="42">
        <v>97.82</v>
      </c>
      <c r="N17" s="42">
        <v>98.66</v>
      </c>
      <c r="O17" s="80">
        <v>94.81</v>
      </c>
      <c r="P17" s="42">
        <v>83.82</v>
      </c>
      <c r="Q17" s="42">
        <v>82.14</v>
      </c>
      <c r="R17" s="42">
        <v>87.58</v>
      </c>
      <c r="S17" s="42">
        <v>77.69</v>
      </c>
      <c r="T17" s="42">
        <v>76.099999999999994</v>
      </c>
      <c r="U17" s="42">
        <v>71.099999999999994</v>
      </c>
      <c r="V17" s="42">
        <v>73.599999999999994</v>
      </c>
      <c r="W17" s="42">
        <v>80.19</v>
      </c>
      <c r="X17" s="42">
        <v>86.53</v>
      </c>
      <c r="Y17" s="42">
        <v>108.69</v>
      </c>
      <c r="Z17" s="42">
        <v>102.73</v>
      </c>
      <c r="AA17" s="80">
        <v>96.79</v>
      </c>
      <c r="AB17" s="42">
        <v>73.069999999999993</v>
      </c>
      <c r="AC17" s="42">
        <v>65.86</v>
      </c>
      <c r="AD17" s="42">
        <v>64.09</v>
      </c>
      <c r="AE17" s="42">
        <v>62</v>
      </c>
      <c r="AF17" s="42">
        <v>66.760000000000005</v>
      </c>
      <c r="AG17" s="42">
        <v>78.459999999999994</v>
      </c>
      <c r="AH17" s="42">
        <v>86.09</v>
      </c>
      <c r="AI17" s="42">
        <v>80.36</v>
      </c>
      <c r="AJ17" s="42">
        <v>82.74</v>
      </c>
      <c r="AK17" s="42">
        <v>94.38</v>
      </c>
      <c r="AL17" s="42">
        <v>94.81</v>
      </c>
      <c r="AM17" s="80">
        <v>84.38</v>
      </c>
      <c r="AN17" s="42">
        <v>79.349999999999994</v>
      </c>
      <c r="AO17" s="42">
        <v>75.12</v>
      </c>
      <c r="AP17" s="42">
        <v>78.08</v>
      </c>
      <c r="AQ17" s="42">
        <v>76.42</v>
      </c>
      <c r="AR17" s="42">
        <v>75</v>
      </c>
      <c r="AS17" s="42">
        <v>71.290000000000006</v>
      </c>
      <c r="AT17" s="42">
        <v>69.19</v>
      </c>
      <c r="AU17" s="42">
        <v>73.41</v>
      </c>
      <c r="AV17" s="42">
        <v>83.32</v>
      </c>
      <c r="AW17" s="42">
        <v>89.81</v>
      </c>
      <c r="AX17" s="20">
        <f t="shared" si="0"/>
        <v>-8.3033333333333275</v>
      </c>
      <c r="AY17" s="20">
        <f t="shared" si="1"/>
        <v>81.506666666666675</v>
      </c>
    </row>
    <row r="18" spans="3:51">
      <c r="C18" s="41" t="s">
        <v>14</v>
      </c>
      <c r="D18" s="42">
        <v>72.2</v>
      </c>
      <c r="E18" s="42">
        <v>74.28</v>
      </c>
      <c r="F18" s="42">
        <v>78.45</v>
      </c>
      <c r="G18" s="42">
        <v>67.58</v>
      </c>
      <c r="H18" s="42">
        <v>60.42</v>
      </c>
      <c r="I18" s="42">
        <v>67.02</v>
      </c>
      <c r="J18" s="42">
        <v>82.79</v>
      </c>
      <c r="K18" s="42">
        <v>89.44</v>
      </c>
      <c r="L18" s="42">
        <v>94.95</v>
      </c>
      <c r="M18" s="42">
        <v>97.04</v>
      </c>
      <c r="N18" s="42">
        <v>95.6</v>
      </c>
      <c r="O18" s="80">
        <v>95.62</v>
      </c>
      <c r="P18" s="42">
        <v>83.43</v>
      </c>
      <c r="Q18" s="42">
        <v>83.79</v>
      </c>
      <c r="R18" s="42">
        <v>83.29</v>
      </c>
      <c r="S18" s="42">
        <v>78.400000000000006</v>
      </c>
      <c r="T18" s="42">
        <v>75.89</v>
      </c>
      <c r="U18" s="42">
        <v>74.430000000000007</v>
      </c>
      <c r="V18" s="42">
        <v>70.87</v>
      </c>
      <c r="W18" s="42">
        <v>76.05</v>
      </c>
      <c r="X18" s="42">
        <v>92.87</v>
      </c>
      <c r="Y18" s="42">
        <v>124.75</v>
      </c>
      <c r="Z18" s="42">
        <v>97.77</v>
      </c>
      <c r="AA18" s="80">
        <v>82.15</v>
      </c>
      <c r="AB18" s="42">
        <v>76.16</v>
      </c>
      <c r="AC18" s="42">
        <v>72.53</v>
      </c>
      <c r="AD18" s="42">
        <v>72.78</v>
      </c>
      <c r="AE18" s="42">
        <v>66.45</v>
      </c>
      <c r="AF18" s="42">
        <v>72.540000000000006</v>
      </c>
      <c r="AG18" s="42">
        <v>89.26</v>
      </c>
      <c r="AH18" s="42">
        <v>96.74</v>
      </c>
      <c r="AI18" s="42">
        <v>86.9</v>
      </c>
      <c r="AJ18" s="42">
        <v>81.84</v>
      </c>
      <c r="AK18" s="42">
        <v>103.74</v>
      </c>
      <c r="AL18" s="42">
        <v>88.47</v>
      </c>
      <c r="AM18" s="80">
        <v>80.569999999999993</v>
      </c>
      <c r="AN18" s="42">
        <v>71.91</v>
      </c>
      <c r="AO18" s="42">
        <v>73.37</v>
      </c>
      <c r="AP18" s="42">
        <v>78.069999999999993</v>
      </c>
      <c r="AQ18" s="42">
        <v>73.88</v>
      </c>
      <c r="AR18" s="42">
        <v>71.62</v>
      </c>
      <c r="AS18" s="42">
        <v>67.150000000000006</v>
      </c>
      <c r="AT18" s="42">
        <v>67.87</v>
      </c>
      <c r="AU18" s="42">
        <v>75.44</v>
      </c>
      <c r="AV18" s="42">
        <v>89.17</v>
      </c>
      <c r="AW18" s="42">
        <v>103.17</v>
      </c>
      <c r="AX18" s="20">
        <f t="shared" si="0"/>
        <v>-22.396666666666665</v>
      </c>
      <c r="AY18" s="20">
        <f t="shared" si="1"/>
        <v>80.773333333333341</v>
      </c>
    </row>
    <row r="19" spans="3:51">
      <c r="C19" s="41" t="s">
        <v>15</v>
      </c>
      <c r="D19" s="42">
        <v>60.57</v>
      </c>
      <c r="E19" s="42">
        <v>61.77</v>
      </c>
      <c r="F19" s="42">
        <v>62.07</v>
      </c>
      <c r="G19" s="42">
        <v>63.26</v>
      </c>
      <c r="H19" s="42">
        <v>59.76</v>
      </c>
      <c r="I19" s="42">
        <v>59.63</v>
      </c>
      <c r="J19" s="42">
        <v>64.930000000000007</v>
      </c>
      <c r="K19" s="42">
        <v>77.13</v>
      </c>
      <c r="L19" s="42">
        <v>81.17</v>
      </c>
      <c r="M19" s="42">
        <v>82.65</v>
      </c>
      <c r="N19" s="42">
        <v>80.69</v>
      </c>
      <c r="O19" s="80">
        <v>81.12</v>
      </c>
      <c r="P19" s="42">
        <v>79.430000000000007</v>
      </c>
      <c r="Q19" s="42">
        <v>72.52</v>
      </c>
      <c r="R19" s="42">
        <v>76.02</v>
      </c>
      <c r="S19" s="42">
        <v>73.430000000000007</v>
      </c>
      <c r="T19" s="42">
        <v>73.739999999999995</v>
      </c>
      <c r="U19" s="42">
        <v>70.39</v>
      </c>
      <c r="V19" s="42">
        <v>67.09</v>
      </c>
      <c r="W19" s="42">
        <v>66.099999999999994</v>
      </c>
      <c r="X19" s="42">
        <v>74.77</v>
      </c>
      <c r="Y19" s="42">
        <v>91.29</v>
      </c>
      <c r="Z19" s="42">
        <v>90.68</v>
      </c>
      <c r="AA19" s="80">
        <v>83.13</v>
      </c>
      <c r="AB19" s="42">
        <v>69.650000000000006</v>
      </c>
      <c r="AC19" s="42">
        <v>69.14</v>
      </c>
      <c r="AD19" s="42">
        <v>70.260000000000005</v>
      </c>
      <c r="AE19" s="42">
        <v>69.52</v>
      </c>
      <c r="AF19" s="42">
        <v>72.59</v>
      </c>
      <c r="AG19" s="42">
        <v>76.2</v>
      </c>
      <c r="AH19" s="42">
        <v>79.8</v>
      </c>
      <c r="AI19" s="42">
        <v>86</v>
      </c>
      <c r="AJ19" s="42">
        <v>92.85</v>
      </c>
      <c r="AK19" s="42">
        <v>98.79</v>
      </c>
      <c r="AL19" s="42">
        <v>86.62</v>
      </c>
      <c r="AM19" s="80">
        <v>83.43</v>
      </c>
      <c r="AN19" s="42">
        <v>76.91</v>
      </c>
      <c r="AO19" s="42">
        <v>77.25</v>
      </c>
      <c r="AP19" s="42">
        <v>76.930000000000007</v>
      </c>
      <c r="AQ19" s="42">
        <v>73.7</v>
      </c>
      <c r="AR19" s="42">
        <v>71.489999999999995</v>
      </c>
      <c r="AS19" s="42">
        <v>71</v>
      </c>
      <c r="AT19" s="42">
        <v>70.260000000000005</v>
      </c>
      <c r="AU19" s="42">
        <v>72.34</v>
      </c>
      <c r="AV19" s="42">
        <v>77.73</v>
      </c>
      <c r="AW19" s="42">
        <v>84.18</v>
      </c>
      <c r="AX19" s="20">
        <f t="shared" si="0"/>
        <v>-8.3500000000000032</v>
      </c>
      <c r="AY19" s="20">
        <f t="shared" si="1"/>
        <v>75.83</v>
      </c>
    </row>
    <row r="20" spans="3:51">
      <c r="C20" s="41" t="s">
        <v>16</v>
      </c>
      <c r="D20" s="42">
        <v>71.67</v>
      </c>
      <c r="E20" s="42">
        <v>72.53</v>
      </c>
      <c r="F20" s="42">
        <v>72.66</v>
      </c>
      <c r="G20" s="42">
        <v>66.22</v>
      </c>
      <c r="H20" s="42">
        <v>64.84</v>
      </c>
      <c r="I20" s="42">
        <v>71.069999999999993</v>
      </c>
      <c r="J20" s="42">
        <v>78.510000000000005</v>
      </c>
      <c r="K20" s="42">
        <v>90.06</v>
      </c>
      <c r="L20" s="42">
        <v>94.22</v>
      </c>
      <c r="M20" s="42">
        <v>96.95</v>
      </c>
      <c r="N20" s="42">
        <v>96.5</v>
      </c>
      <c r="O20" s="80">
        <v>97.35</v>
      </c>
      <c r="P20" s="42">
        <v>85.99</v>
      </c>
      <c r="Q20" s="42">
        <v>78.069999999999993</v>
      </c>
      <c r="R20" s="42">
        <v>80.430000000000007</v>
      </c>
      <c r="S20" s="42">
        <v>74.319999999999993</v>
      </c>
      <c r="T20" s="42">
        <v>73.98</v>
      </c>
      <c r="U20" s="42">
        <v>73.069999999999993</v>
      </c>
      <c r="V20" s="42">
        <v>74.25</v>
      </c>
      <c r="W20" s="42">
        <v>77.86</v>
      </c>
      <c r="X20" s="42">
        <v>91.24</v>
      </c>
      <c r="Y20" s="42">
        <v>111.33</v>
      </c>
      <c r="Z20" s="42">
        <v>93.95</v>
      </c>
      <c r="AA20" s="80">
        <v>83.77</v>
      </c>
      <c r="AB20" s="42">
        <v>71.040000000000006</v>
      </c>
      <c r="AC20" s="42">
        <v>72.209999999999994</v>
      </c>
      <c r="AD20" s="42">
        <v>68.62</v>
      </c>
      <c r="AE20" s="42">
        <v>65.31</v>
      </c>
      <c r="AF20" s="42">
        <v>68.959999999999994</v>
      </c>
      <c r="AG20" s="42">
        <v>88.52</v>
      </c>
      <c r="AH20" s="42">
        <v>93.04</v>
      </c>
      <c r="AI20" s="42">
        <v>82.93</v>
      </c>
      <c r="AJ20" s="42">
        <v>82.15</v>
      </c>
      <c r="AK20" s="42">
        <v>93.43</v>
      </c>
      <c r="AL20" s="42">
        <v>84.13</v>
      </c>
      <c r="AM20" s="80">
        <v>78.2</v>
      </c>
      <c r="AN20" s="42">
        <v>71.59</v>
      </c>
      <c r="AO20" s="42">
        <v>74.819999999999993</v>
      </c>
      <c r="AP20" s="42">
        <v>76.48</v>
      </c>
      <c r="AQ20" s="42">
        <v>72.849999999999994</v>
      </c>
      <c r="AR20" s="42">
        <v>74.349999999999994</v>
      </c>
      <c r="AS20" s="42">
        <v>73.3</v>
      </c>
      <c r="AT20" s="42">
        <v>71.22</v>
      </c>
      <c r="AU20" s="42">
        <v>76.64</v>
      </c>
      <c r="AV20" s="42">
        <v>80.88</v>
      </c>
      <c r="AW20" s="42">
        <v>92.29</v>
      </c>
      <c r="AX20" s="20">
        <f t="shared" si="0"/>
        <v>-14.130000000000004</v>
      </c>
      <c r="AY20" s="20">
        <f t="shared" si="1"/>
        <v>78.16</v>
      </c>
    </row>
    <row r="21" spans="3:51">
      <c r="C21" s="41" t="s">
        <v>17</v>
      </c>
      <c r="D21" s="42">
        <v>71.739999999999995</v>
      </c>
      <c r="E21" s="42">
        <v>76.540000000000006</v>
      </c>
      <c r="F21" s="42">
        <v>78.75</v>
      </c>
      <c r="G21" s="42">
        <v>74.7</v>
      </c>
      <c r="H21" s="42">
        <v>67.39</v>
      </c>
      <c r="I21" s="42">
        <v>74.06</v>
      </c>
      <c r="J21" s="42">
        <v>91.73</v>
      </c>
      <c r="K21" s="42">
        <v>93.91</v>
      </c>
      <c r="L21" s="42">
        <v>97.52</v>
      </c>
      <c r="M21" s="42">
        <v>104.73</v>
      </c>
      <c r="N21" s="42">
        <v>102.12</v>
      </c>
      <c r="O21" s="80">
        <v>97.63</v>
      </c>
      <c r="P21" s="42">
        <v>84.01</v>
      </c>
      <c r="Q21" s="42">
        <v>80.13</v>
      </c>
      <c r="R21" s="42">
        <v>80.680000000000007</v>
      </c>
      <c r="S21" s="42">
        <v>75.849999999999994</v>
      </c>
      <c r="T21" s="42">
        <v>77.319999999999993</v>
      </c>
      <c r="U21" s="42">
        <v>76.38</v>
      </c>
      <c r="V21" s="42">
        <v>75.91</v>
      </c>
      <c r="W21" s="42">
        <v>77.760000000000005</v>
      </c>
      <c r="X21" s="42">
        <v>80.930000000000007</v>
      </c>
      <c r="Y21" s="42">
        <v>88.1</v>
      </c>
      <c r="Z21" s="42">
        <v>95.8</v>
      </c>
      <c r="AA21" s="80">
        <v>88.48</v>
      </c>
      <c r="AB21" s="42">
        <v>81.89</v>
      </c>
      <c r="AC21" s="42">
        <v>79.5</v>
      </c>
      <c r="AD21" s="42">
        <v>77.569999999999993</v>
      </c>
      <c r="AE21" s="42">
        <v>74.489999999999995</v>
      </c>
      <c r="AF21" s="42">
        <v>75.98</v>
      </c>
      <c r="AG21" s="42">
        <v>86.65</v>
      </c>
      <c r="AH21" s="42">
        <v>89.39</v>
      </c>
      <c r="AI21" s="42">
        <v>84.89</v>
      </c>
      <c r="AJ21" s="42">
        <v>88.43</v>
      </c>
      <c r="AK21" s="42">
        <v>92.93</v>
      </c>
      <c r="AL21" s="42">
        <v>88.29</v>
      </c>
      <c r="AM21" s="80">
        <v>87.89</v>
      </c>
      <c r="AN21" s="42">
        <v>87.7</v>
      </c>
      <c r="AO21" s="42">
        <v>87.17</v>
      </c>
      <c r="AP21" s="42">
        <v>88.02</v>
      </c>
      <c r="AQ21" s="42">
        <v>91.1</v>
      </c>
      <c r="AR21" s="42">
        <v>90.28</v>
      </c>
      <c r="AS21" s="42">
        <v>85.3</v>
      </c>
      <c r="AT21" s="42">
        <v>85.59</v>
      </c>
      <c r="AU21" s="42">
        <v>87.52</v>
      </c>
      <c r="AV21" s="42">
        <v>98.74</v>
      </c>
      <c r="AW21" s="42">
        <v>104.09</v>
      </c>
      <c r="AX21" s="20">
        <f t="shared" si="0"/>
        <v>-3.9200000000000017</v>
      </c>
      <c r="AY21" s="20">
        <f t="shared" si="1"/>
        <v>100.17</v>
      </c>
    </row>
    <row r="22" spans="3:51">
      <c r="C22" s="41" t="s">
        <v>18</v>
      </c>
      <c r="D22" s="42">
        <v>75.97</v>
      </c>
      <c r="E22" s="42">
        <v>79.42</v>
      </c>
      <c r="F22" s="42">
        <v>79.33</v>
      </c>
      <c r="G22" s="42">
        <v>72.709999999999994</v>
      </c>
      <c r="H22" s="42">
        <v>70.77</v>
      </c>
      <c r="I22" s="42">
        <v>73.02</v>
      </c>
      <c r="J22" s="42">
        <v>88.87</v>
      </c>
      <c r="K22" s="42">
        <v>96.82</v>
      </c>
      <c r="L22" s="42">
        <v>94.84</v>
      </c>
      <c r="M22" s="42">
        <v>103.05</v>
      </c>
      <c r="N22" s="42">
        <v>97.38</v>
      </c>
      <c r="O22" s="80">
        <v>98.38</v>
      </c>
      <c r="P22" s="42">
        <v>96.64</v>
      </c>
      <c r="Q22" s="42">
        <v>93.88</v>
      </c>
      <c r="R22" s="42">
        <v>93.14</v>
      </c>
      <c r="S22" s="42">
        <v>90.94</v>
      </c>
      <c r="T22" s="42">
        <v>86.89</v>
      </c>
      <c r="U22" s="42">
        <v>80.959999999999994</v>
      </c>
      <c r="V22" s="42">
        <v>79.02</v>
      </c>
      <c r="W22" s="42">
        <v>81.14</v>
      </c>
      <c r="X22" s="42">
        <v>88.57</v>
      </c>
      <c r="Y22" s="42">
        <v>107.68</v>
      </c>
      <c r="Z22" s="42">
        <v>104.7</v>
      </c>
      <c r="AA22" s="80">
        <v>95.07</v>
      </c>
      <c r="AB22" s="42">
        <v>84.57</v>
      </c>
      <c r="AC22" s="42">
        <v>79.61</v>
      </c>
      <c r="AD22" s="42">
        <v>79.400000000000006</v>
      </c>
      <c r="AE22" s="42">
        <v>75.08</v>
      </c>
      <c r="AF22" s="42">
        <v>72.75</v>
      </c>
      <c r="AG22" s="42">
        <v>92.93</v>
      </c>
      <c r="AH22" s="42">
        <v>104.85</v>
      </c>
      <c r="AI22" s="42">
        <v>93.92</v>
      </c>
      <c r="AJ22" s="42">
        <v>99.91</v>
      </c>
      <c r="AK22" s="42">
        <v>106.89</v>
      </c>
      <c r="AL22" s="42">
        <v>99.63</v>
      </c>
      <c r="AM22" s="80">
        <v>94.6</v>
      </c>
      <c r="AN22" s="42">
        <v>80.56</v>
      </c>
      <c r="AO22" s="42">
        <v>84.78</v>
      </c>
      <c r="AP22" s="42">
        <v>89.04</v>
      </c>
      <c r="AQ22" s="42">
        <v>87.14</v>
      </c>
      <c r="AR22" s="42">
        <v>81.61</v>
      </c>
      <c r="AS22" s="42">
        <v>84.04</v>
      </c>
      <c r="AT22" s="42">
        <v>80.849999999999994</v>
      </c>
      <c r="AU22" s="42">
        <v>85.4</v>
      </c>
      <c r="AV22" s="42">
        <v>96.06</v>
      </c>
      <c r="AW22" s="42">
        <v>105.16</v>
      </c>
      <c r="AX22" s="20">
        <f t="shared" si="0"/>
        <v>-9.8566666666666745</v>
      </c>
      <c r="AY22" s="20">
        <f t="shared" si="1"/>
        <v>95.303333333333327</v>
      </c>
    </row>
    <row r="23" spans="3:51">
      <c r="C23" s="41" t="s">
        <v>140</v>
      </c>
      <c r="D23" s="42">
        <v>84.26</v>
      </c>
      <c r="E23" s="42">
        <v>88.14</v>
      </c>
      <c r="F23" s="42">
        <v>89.99</v>
      </c>
      <c r="G23" s="42">
        <v>81.81</v>
      </c>
      <c r="H23" s="42">
        <v>79.569999999999993</v>
      </c>
      <c r="I23" s="42">
        <v>79.2</v>
      </c>
      <c r="J23" s="42">
        <v>96.77</v>
      </c>
      <c r="K23" s="42">
        <v>105.78</v>
      </c>
      <c r="L23" s="42">
        <v>101.18</v>
      </c>
      <c r="M23" s="42">
        <v>106.34</v>
      </c>
      <c r="N23" s="42">
        <v>107.92</v>
      </c>
      <c r="O23" s="80">
        <v>112.04</v>
      </c>
      <c r="P23" s="42">
        <v>104.56</v>
      </c>
      <c r="Q23" s="42">
        <v>99.03</v>
      </c>
      <c r="R23" s="42">
        <v>98.09</v>
      </c>
      <c r="S23" s="42">
        <v>88.77</v>
      </c>
      <c r="T23" s="42">
        <v>85.58</v>
      </c>
      <c r="U23" s="42">
        <v>81.290000000000006</v>
      </c>
      <c r="V23" s="42">
        <v>78.52</v>
      </c>
      <c r="W23" s="42">
        <v>80.36</v>
      </c>
      <c r="X23" s="42">
        <v>89.87</v>
      </c>
      <c r="Y23" s="42">
        <v>105.05</v>
      </c>
      <c r="Z23" s="42">
        <v>108.09</v>
      </c>
      <c r="AA23" s="80">
        <v>100.17</v>
      </c>
      <c r="AB23" s="42">
        <v>87.31</v>
      </c>
      <c r="AC23" s="42">
        <v>84.57</v>
      </c>
      <c r="AD23" s="42">
        <v>80.17</v>
      </c>
      <c r="AE23" s="42">
        <v>76.849999999999994</v>
      </c>
      <c r="AF23" s="42">
        <v>80.63</v>
      </c>
      <c r="AG23" s="42">
        <v>98.21</v>
      </c>
      <c r="AH23" s="42">
        <v>104.81</v>
      </c>
      <c r="AI23" s="42">
        <v>96.23</v>
      </c>
      <c r="AJ23" s="42">
        <v>95.25</v>
      </c>
      <c r="AK23" s="42">
        <v>109.28</v>
      </c>
      <c r="AL23" s="42">
        <v>102.19</v>
      </c>
      <c r="AM23" s="80">
        <v>99.19</v>
      </c>
      <c r="AN23" s="42">
        <v>91.1</v>
      </c>
      <c r="AO23" s="42">
        <v>89.17</v>
      </c>
      <c r="AP23" s="42">
        <v>88.33</v>
      </c>
      <c r="AQ23" s="42">
        <v>88.05</v>
      </c>
      <c r="AR23" s="42">
        <v>87.23</v>
      </c>
      <c r="AS23" s="42">
        <v>85.02</v>
      </c>
      <c r="AT23" s="42">
        <v>81.069999999999993</v>
      </c>
      <c r="AU23" s="42">
        <v>86.52</v>
      </c>
      <c r="AV23" s="42">
        <v>96.85</v>
      </c>
      <c r="AW23" s="42">
        <v>107.19</v>
      </c>
      <c r="AX23" s="20">
        <f t="shared" si="0"/>
        <v>-3.0899999999999985</v>
      </c>
      <c r="AY23" s="20">
        <f t="shared" si="1"/>
        <v>104.1</v>
      </c>
    </row>
    <row r="24" spans="3:51" ht="22.5">
      <c r="C24" s="41" t="s">
        <v>20</v>
      </c>
      <c r="D24" s="42">
        <v>77.44</v>
      </c>
      <c r="E24" s="42">
        <v>80.03</v>
      </c>
      <c r="F24" s="42">
        <v>82.46</v>
      </c>
      <c r="G24" s="42">
        <v>76.290000000000006</v>
      </c>
      <c r="H24" s="42">
        <v>70.790000000000006</v>
      </c>
      <c r="I24" s="42">
        <v>73.36</v>
      </c>
      <c r="J24" s="42">
        <v>86.66</v>
      </c>
      <c r="K24" s="42">
        <v>92.1</v>
      </c>
      <c r="L24" s="42">
        <v>96.02</v>
      </c>
      <c r="M24" s="42">
        <v>100.37</v>
      </c>
      <c r="N24" s="42">
        <v>103.29</v>
      </c>
      <c r="O24" s="80">
        <v>104.49</v>
      </c>
      <c r="P24" s="42">
        <v>98.94</v>
      </c>
      <c r="Q24" s="42">
        <v>92.73</v>
      </c>
      <c r="R24" s="42">
        <v>92.29</v>
      </c>
      <c r="S24" s="42">
        <v>87.9</v>
      </c>
      <c r="T24" s="42">
        <v>85.17</v>
      </c>
      <c r="U24" s="42">
        <v>81.16</v>
      </c>
      <c r="V24" s="42">
        <v>80.09</v>
      </c>
      <c r="W24" s="42">
        <v>82.07</v>
      </c>
      <c r="X24" s="42">
        <v>95.86</v>
      </c>
      <c r="Y24" s="42">
        <v>118.72</v>
      </c>
      <c r="Z24" s="42">
        <v>110.5</v>
      </c>
      <c r="AA24" s="80">
        <v>94.56</v>
      </c>
      <c r="AB24" s="42">
        <v>87.13</v>
      </c>
      <c r="AC24" s="42">
        <v>83.04</v>
      </c>
      <c r="AD24" s="42">
        <v>79.180000000000007</v>
      </c>
      <c r="AE24" s="42">
        <v>73.34</v>
      </c>
      <c r="AF24" s="42">
        <v>77.78</v>
      </c>
      <c r="AG24" s="42">
        <v>90.56</v>
      </c>
      <c r="AH24" s="42">
        <v>100</v>
      </c>
      <c r="AI24" s="42">
        <v>97.34</v>
      </c>
      <c r="AJ24" s="42">
        <v>96.86</v>
      </c>
      <c r="AK24" s="42">
        <v>106.07</v>
      </c>
      <c r="AL24" s="42">
        <v>96.85</v>
      </c>
      <c r="AM24" s="80">
        <v>92.8</v>
      </c>
      <c r="AN24" s="42">
        <v>85.39</v>
      </c>
      <c r="AO24" s="42">
        <v>85.96</v>
      </c>
      <c r="AP24" s="42">
        <v>85.88</v>
      </c>
      <c r="AQ24" s="42">
        <v>82.64</v>
      </c>
      <c r="AR24" s="42">
        <v>81.040000000000006</v>
      </c>
      <c r="AS24" s="42">
        <v>77.5</v>
      </c>
      <c r="AT24" s="42">
        <v>77.56</v>
      </c>
      <c r="AU24" s="42">
        <v>85.41</v>
      </c>
      <c r="AV24" s="42">
        <v>94.73</v>
      </c>
      <c r="AW24" s="42">
        <v>103.23</v>
      </c>
      <c r="AX24" s="20">
        <f t="shared" si="0"/>
        <v>-11.103333333333333</v>
      </c>
      <c r="AY24" s="20">
        <f t="shared" si="1"/>
        <v>92.126666666666665</v>
      </c>
    </row>
    <row r="25" spans="3:51" ht="41.25" customHeight="1">
      <c r="C25" s="41" t="s">
        <v>21</v>
      </c>
      <c r="D25" s="42">
        <v>71.98</v>
      </c>
      <c r="E25" s="42">
        <v>73.48</v>
      </c>
      <c r="F25" s="42">
        <v>76.900000000000006</v>
      </c>
      <c r="G25" s="42">
        <v>67.64</v>
      </c>
      <c r="H25" s="42">
        <v>59.87</v>
      </c>
      <c r="I25" s="42">
        <v>66.349999999999994</v>
      </c>
      <c r="J25" s="42">
        <v>82.85</v>
      </c>
      <c r="K25" s="42">
        <v>82.89</v>
      </c>
      <c r="L25" s="42">
        <v>87.91</v>
      </c>
      <c r="M25" s="42">
        <v>96.22</v>
      </c>
      <c r="N25" s="42">
        <v>94.01</v>
      </c>
      <c r="O25" s="80">
        <v>95.84</v>
      </c>
      <c r="P25" s="42">
        <v>84.07</v>
      </c>
      <c r="Q25" s="42">
        <v>81.06</v>
      </c>
      <c r="R25" s="42">
        <v>83.84</v>
      </c>
      <c r="S25" s="42">
        <v>77.39</v>
      </c>
      <c r="T25" s="42">
        <v>75.84</v>
      </c>
      <c r="U25" s="42">
        <v>75.89</v>
      </c>
      <c r="V25" s="42">
        <v>73.209999999999994</v>
      </c>
      <c r="W25" s="42">
        <v>76.290000000000006</v>
      </c>
      <c r="X25" s="42">
        <v>82.54</v>
      </c>
      <c r="Y25" s="42">
        <v>98.76</v>
      </c>
      <c r="Z25" s="42">
        <v>100.04</v>
      </c>
      <c r="AA25" s="80">
        <v>90.75</v>
      </c>
      <c r="AB25" s="42">
        <v>84.34</v>
      </c>
      <c r="AC25" s="42">
        <v>77.09</v>
      </c>
      <c r="AD25" s="42">
        <v>70.099999999999994</v>
      </c>
      <c r="AE25" s="42">
        <v>68.06</v>
      </c>
      <c r="AF25" s="42">
        <v>72.2</v>
      </c>
      <c r="AG25" s="42">
        <v>81.16</v>
      </c>
      <c r="AH25" s="42">
        <v>89.52</v>
      </c>
      <c r="AI25" s="42">
        <v>88.81</v>
      </c>
      <c r="AJ25" s="42">
        <v>84.34</v>
      </c>
      <c r="AK25" s="42">
        <v>95.72</v>
      </c>
      <c r="AL25" s="42">
        <v>91.21</v>
      </c>
      <c r="AM25" s="80">
        <v>84.55</v>
      </c>
      <c r="AN25" s="42">
        <v>78.64</v>
      </c>
      <c r="AO25" s="42">
        <v>79.83</v>
      </c>
      <c r="AP25" s="42">
        <v>84.06</v>
      </c>
      <c r="AQ25" s="42">
        <v>77.430000000000007</v>
      </c>
      <c r="AR25" s="42">
        <v>75.25</v>
      </c>
      <c r="AS25" s="42">
        <v>71.28</v>
      </c>
      <c r="AT25" s="42">
        <v>75.849999999999994</v>
      </c>
      <c r="AU25" s="42">
        <v>79.59</v>
      </c>
      <c r="AV25" s="42">
        <v>92.73</v>
      </c>
      <c r="AW25" s="42">
        <v>97.46</v>
      </c>
      <c r="AX25" s="20">
        <f t="shared" si="0"/>
        <v>-6.5200000000000005</v>
      </c>
      <c r="AY25" s="20">
        <f t="shared" si="1"/>
        <v>90.94</v>
      </c>
    </row>
    <row r="26" spans="3:51" ht="33.75" customHeight="1">
      <c r="C26" s="41" t="s">
        <v>22</v>
      </c>
      <c r="D26" s="42">
        <v>91.72</v>
      </c>
      <c r="E26" s="42">
        <v>96</v>
      </c>
      <c r="F26" s="42">
        <v>103.89</v>
      </c>
      <c r="G26" s="42">
        <v>98.62</v>
      </c>
      <c r="H26" s="42">
        <v>93.23</v>
      </c>
      <c r="I26" s="42">
        <v>92.24</v>
      </c>
      <c r="J26" s="42">
        <v>94.72</v>
      </c>
      <c r="K26" s="42">
        <v>109.76</v>
      </c>
      <c r="L26" s="42">
        <v>122.46</v>
      </c>
      <c r="M26" s="42">
        <v>120.02</v>
      </c>
      <c r="N26" s="42">
        <v>121.35</v>
      </c>
      <c r="O26" s="80">
        <v>119.82</v>
      </c>
      <c r="P26" s="42">
        <v>114.28</v>
      </c>
      <c r="Q26" s="42">
        <v>106.7</v>
      </c>
      <c r="R26" s="42">
        <v>107.54</v>
      </c>
      <c r="S26" s="42">
        <v>105.52</v>
      </c>
      <c r="T26" s="42">
        <v>103.88</v>
      </c>
      <c r="U26" s="42">
        <v>94.05</v>
      </c>
      <c r="V26" s="42">
        <v>95.8</v>
      </c>
      <c r="W26" s="42">
        <v>91.85</v>
      </c>
      <c r="X26" s="42">
        <v>111.74</v>
      </c>
      <c r="Y26" s="42">
        <v>130.19</v>
      </c>
      <c r="Z26" s="42">
        <v>131.84</v>
      </c>
      <c r="AA26" s="80">
        <v>117.45</v>
      </c>
      <c r="AB26" s="42">
        <v>107.89</v>
      </c>
      <c r="AC26" s="42">
        <v>98.95</v>
      </c>
      <c r="AD26" s="42">
        <v>92.5</v>
      </c>
      <c r="AE26" s="42">
        <v>88.2</v>
      </c>
      <c r="AF26" s="42">
        <v>87.63</v>
      </c>
      <c r="AG26" s="42">
        <v>95.82</v>
      </c>
      <c r="AH26" s="42">
        <v>104.73</v>
      </c>
      <c r="AI26" s="42">
        <v>107</v>
      </c>
      <c r="AJ26" s="42">
        <v>108.23</v>
      </c>
      <c r="AK26" s="42">
        <v>115.34</v>
      </c>
      <c r="AL26" s="42">
        <v>106.08</v>
      </c>
      <c r="AM26" s="80">
        <v>103.07</v>
      </c>
      <c r="AN26" s="42">
        <v>97.71</v>
      </c>
      <c r="AO26" s="42">
        <v>99.75</v>
      </c>
      <c r="AP26" s="42">
        <v>101.66</v>
      </c>
      <c r="AQ26" s="42">
        <v>92.3</v>
      </c>
      <c r="AR26" s="42">
        <v>92.09</v>
      </c>
      <c r="AS26" s="42">
        <v>91.32</v>
      </c>
      <c r="AT26" s="42">
        <v>91.05</v>
      </c>
      <c r="AU26" s="42">
        <v>92.87</v>
      </c>
      <c r="AV26" s="42">
        <v>107.27</v>
      </c>
      <c r="AW26" s="42">
        <v>123.42</v>
      </c>
      <c r="AX26" s="20">
        <f t="shared" si="0"/>
        <v>-8.403333333333336</v>
      </c>
      <c r="AY26" s="20">
        <f t="shared" si="1"/>
        <v>115.01666666666667</v>
      </c>
    </row>
    <row r="27" spans="3:51" ht="22.5">
      <c r="C27" s="41" t="s">
        <v>23</v>
      </c>
      <c r="D27" s="42">
        <v>71.17</v>
      </c>
      <c r="E27" s="42">
        <v>85.09</v>
      </c>
      <c r="F27" s="42">
        <v>86.97</v>
      </c>
      <c r="G27" s="42">
        <v>78.22</v>
      </c>
      <c r="H27" s="42">
        <v>73.180000000000007</v>
      </c>
      <c r="I27" s="42">
        <v>75.12</v>
      </c>
      <c r="J27" s="42">
        <v>85.96</v>
      </c>
      <c r="K27" s="42">
        <v>96.48</v>
      </c>
      <c r="L27" s="42">
        <v>100.37</v>
      </c>
      <c r="M27" s="42">
        <v>104.58</v>
      </c>
      <c r="N27" s="42">
        <v>102.09</v>
      </c>
      <c r="O27" s="80">
        <v>100.54</v>
      </c>
      <c r="P27" s="42">
        <v>91.89</v>
      </c>
      <c r="Q27" s="42">
        <v>88.57</v>
      </c>
      <c r="R27" s="42">
        <v>85.78</v>
      </c>
      <c r="S27" s="42">
        <v>81.23</v>
      </c>
      <c r="T27" s="42">
        <v>80.36</v>
      </c>
      <c r="U27" s="42">
        <v>74.28</v>
      </c>
      <c r="V27" s="42">
        <v>75.17</v>
      </c>
      <c r="W27" s="42">
        <v>78.48</v>
      </c>
      <c r="X27" s="42">
        <v>95.86</v>
      </c>
      <c r="Y27" s="42">
        <v>121.76</v>
      </c>
      <c r="Z27" s="42">
        <v>112.34</v>
      </c>
      <c r="AA27" s="80">
        <v>105.78</v>
      </c>
      <c r="AB27" s="42">
        <v>88.58</v>
      </c>
      <c r="AC27" s="42">
        <v>84.16</v>
      </c>
      <c r="AD27" s="42">
        <v>85.76</v>
      </c>
      <c r="AE27" s="42">
        <v>74.37</v>
      </c>
      <c r="AF27" s="42">
        <v>79.17</v>
      </c>
      <c r="AG27" s="42">
        <v>93.13</v>
      </c>
      <c r="AH27" s="42">
        <v>109.82</v>
      </c>
      <c r="AI27" s="42">
        <v>104.74</v>
      </c>
      <c r="AJ27" s="42">
        <v>99.8</v>
      </c>
      <c r="AK27" s="42">
        <v>112.83</v>
      </c>
      <c r="AL27" s="42">
        <v>106.92</v>
      </c>
      <c r="AM27" s="80">
        <v>101.19</v>
      </c>
      <c r="AN27" s="42">
        <v>87.43</v>
      </c>
      <c r="AO27" s="42">
        <v>87.58</v>
      </c>
      <c r="AP27" s="42">
        <v>90.59</v>
      </c>
      <c r="AQ27" s="42">
        <v>88.08</v>
      </c>
      <c r="AR27" s="42">
        <v>82.63</v>
      </c>
      <c r="AS27" s="42">
        <v>80.77</v>
      </c>
      <c r="AT27" s="42">
        <v>79.819999999999993</v>
      </c>
      <c r="AU27" s="42">
        <v>89.59</v>
      </c>
      <c r="AV27" s="42">
        <v>90.46</v>
      </c>
      <c r="AW27" s="42">
        <v>113.4</v>
      </c>
      <c r="AX27" s="20">
        <f t="shared" si="0"/>
        <v>-10.553333333333333</v>
      </c>
      <c r="AY27" s="20">
        <f t="shared" si="1"/>
        <v>102.84666666666668</v>
      </c>
    </row>
    <row r="28" spans="3:51" ht="22.5">
      <c r="C28" s="41" t="s">
        <v>141</v>
      </c>
      <c r="D28" s="42">
        <v>178.32</v>
      </c>
      <c r="E28" s="42">
        <v>178.32</v>
      </c>
      <c r="F28" s="42">
        <v>168.66</v>
      </c>
      <c r="G28" s="42">
        <v>152.04</v>
      </c>
      <c r="H28" s="42">
        <v>163.32</v>
      </c>
      <c r="I28" s="42">
        <v>166.2</v>
      </c>
      <c r="J28" s="42">
        <v>164.23</v>
      </c>
      <c r="K28" s="42">
        <v>171.48</v>
      </c>
      <c r="L28" s="42">
        <v>171.48</v>
      </c>
      <c r="M28" s="42">
        <v>167.54</v>
      </c>
      <c r="N28" s="42">
        <v>178.82</v>
      </c>
      <c r="O28" s="80">
        <v>196.56</v>
      </c>
      <c r="P28" s="42">
        <v>194.56</v>
      </c>
      <c r="Q28" s="42">
        <v>196.56</v>
      </c>
      <c r="R28" s="42">
        <v>167.89</v>
      </c>
      <c r="S28" s="42">
        <v>166.31</v>
      </c>
      <c r="T28" s="42">
        <v>162.74</v>
      </c>
      <c r="U28" s="42">
        <v>150.76</v>
      </c>
      <c r="V28" s="42">
        <v>152.1</v>
      </c>
      <c r="W28" s="42">
        <v>149.91</v>
      </c>
      <c r="X28" s="42">
        <v>148.27000000000001</v>
      </c>
      <c r="Y28" s="42">
        <v>161.28</v>
      </c>
      <c r="Z28" s="42">
        <v>167.65</v>
      </c>
      <c r="AA28" s="80">
        <v>186.01</v>
      </c>
      <c r="AB28" s="42">
        <v>164.61</v>
      </c>
      <c r="AC28" s="42">
        <v>152.94</v>
      </c>
      <c r="AD28" s="42">
        <v>153.52000000000001</v>
      </c>
      <c r="AE28" s="42">
        <v>144.57</v>
      </c>
      <c r="AF28" s="42">
        <v>151.52000000000001</v>
      </c>
      <c r="AG28" s="42">
        <v>155.66</v>
      </c>
      <c r="AH28" s="42">
        <v>162.18</v>
      </c>
      <c r="AI28" s="42">
        <v>161.04</v>
      </c>
      <c r="AJ28" s="42">
        <v>163.78</v>
      </c>
      <c r="AK28" s="42">
        <v>156.79</v>
      </c>
      <c r="AL28" s="42">
        <v>167.18</v>
      </c>
      <c r="AM28" s="80">
        <v>192.64</v>
      </c>
      <c r="AN28" s="42">
        <v>163.32</v>
      </c>
      <c r="AO28" s="42">
        <v>165.37</v>
      </c>
      <c r="AP28" s="42">
        <v>153.63</v>
      </c>
      <c r="AQ28" s="42">
        <v>150.6</v>
      </c>
      <c r="AR28" s="42">
        <v>146.56</v>
      </c>
      <c r="AS28" s="42">
        <v>137.76</v>
      </c>
      <c r="AT28" s="42">
        <v>136.12</v>
      </c>
      <c r="AU28" s="42">
        <v>138.21</v>
      </c>
      <c r="AV28" s="42">
        <v>133.72</v>
      </c>
      <c r="AW28" s="42">
        <v>143.04</v>
      </c>
      <c r="AX28" s="20">
        <f t="shared" si="0"/>
        <v>29.866666666666664</v>
      </c>
      <c r="AY28" s="20">
        <f t="shared" si="1"/>
        <v>172.90666666666667</v>
      </c>
    </row>
    <row r="29" spans="3:51" ht="55.5" customHeight="1">
      <c r="C29" s="41" t="s">
        <v>142</v>
      </c>
      <c r="D29" s="42">
        <v>67.17</v>
      </c>
      <c r="E29" s="42">
        <v>81.61</v>
      </c>
      <c r="F29" s="42">
        <v>83.91</v>
      </c>
      <c r="G29" s="42">
        <v>75.459999999999994</v>
      </c>
      <c r="H29" s="42">
        <v>69.819999999999993</v>
      </c>
      <c r="I29" s="42">
        <v>71.72</v>
      </c>
      <c r="J29" s="42">
        <v>83.03</v>
      </c>
      <c r="K29" s="42">
        <v>93.68</v>
      </c>
      <c r="L29" s="42">
        <v>97.71</v>
      </c>
      <c r="M29" s="42">
        <v>102.23</v>
      </c>
      <c r="N29" s="42">
        <v>99.23</v>
      </c>
      <c r="O29" s="80">
        <v>96.95</v>
      </c>
      <c r="P29" s="42">
        <v>87.98</v>
      </c>
      <c r="Q29" s="42">
        <v>84.45</v>
      </c>
      <c r="R29" s="42">
        <v>82.65</v>
      </c>
      <c r="S29" s="42">
        <v>77.98</v>
      </c>
      <c r="T29" s="42">
        <v>77.23</v>
      </c>
      <c r="U29" s="42">
        <v>71.36</v>
      </c>
      <c r="V29" s="42">
        <v>72.239999999999995</v>
      </c>
      <c r="W29" s="42">
        <v>75.760000000000005</v>
      </c>
      <c r="X29" s="42">
        <v>93.87</v>
      </c>
      <c r="Y29" s="42">
        <v>120.26</v>
      </c>
      <c r="Z29" s="42">
        <v>110.23</v>
      </c>
      <c r="AA29" s="80">
        <v>102.72</v>
      </c>
      <c r="AB29" s="42">
        <v>85.63</v>
      </c>
      <c r="AC29" s="42">
        <v>81.489999999999995</v>
      </c>
      <c r="AD29" s="42">
        <v>83.13</v>
      </c>
      <c r="AE29" s="42">
        <v>71.650000000000006</v>
      </c>
      <c r="AF29" s="42">
        <v>76.37</v>
      </c>
      <c r="AG29" s="42">
        <v>90.71</v>
      </c>
      <c r="AH29" s="42">
        <v>107.79</v>
      </c>
      <c r="AI29" s="42">
        <v>102.55</v>
      </c>
      <c r="AJ29" s="42">
        <v>97.33</v>
      </c>
      <c r="AK29" s="42">
        <v>111.13</v>
      </c>
      <c r="AL29" s="42">
        <v>104.59</v>
      </c>
      <c r="AM29" s="80">
        <v>97.64</v>
      </c>
      <c r="AN29" s="42">
        <v>84.45</v>
      </c>
      <c r="AO29" s="42">
        <v>84.54</v>
      </c>
      <c r="AP29" s="42">
        <v>88.12</v>
      </c>
      <c r="AQ29" s="42">
        <v>85.63</v>
      </c>
      <c r="AR29" s="42">
        <v>80.13</v>
      </c>
      <c r="AS29" s="42">
        <v>78.540000000000006</v>
      </c>
      <c r="AT29" s="42">
        <v>77.61</v>
      </c>
      <c r="AU29" s="42">
        <v>87.69</v>
      </c>
      <c r="AV29" s="42">
        <v>88.76</v>
      </c>
      <c r="AW29" s="42">
        <v>112.24</v>
      </c>
      <c r="AX29" s="20">
        <f t="shared" si="0"/>
        <v>-12.103333333333333</v>
      </c>
      <c r="AY29" s="20">
        <f t="shared" si="1"/>
        <v>100.13666666666666</v>
      </c>
    </row>
    <row r="30" spans="3:51">
      <c r="C30" s="41" t="s">
        <v>26</v>
      </c>
      <c r="D30" s="42">
        <v>74.989999999999995</v>
      </c>
      <c r="E30" s="42">
        <v>78.72</v>
      </c>
      <c r="F30" s="42">
        <v>82.71</v>
      </c>
      <c r="G30" s="42">
        <v>70.739999999999995</v>
      </c>
      <c r="H30" s="42">
        <v>65.83</v>
      </c>
      <c r="I30" s="42">
        <v>72.41</v>
      </c>
      <c r="J30" s="42">
        <v>93.23</v>
      </c>
      <c r="K30" s="42">
        <v>98.24</v>
      </c>
      <c r="L30" s="42">
        <v>96.69</v>
      </c>
      <c r="M30" s="42">
        <v>100.1</v>
      </c>
      <c r="N30" s="42">
        <v>106.59</v>
      </c>
      <c r="O30" s="80">
        <v>102.62</v>
      </c>
      <c r="P30" s="42">
        <v>94.61</v>
      </c>
      <c r="Q30" s="42">
        <v>88.93</v>
      </c>
      <c r="R30" s="42">
        <v>87.3</v>
      </c>
      <c r="S30" s="42">
        <v>85.27</v>
      </c>
      <c r="T30" s="42">
        <v>79.53</v>
      </c>
      <c r="U30" s="42">
        <v>73.38</v>
      </c>
      <c r="V30" s="42">
        <v>72.150000000000006</v>
      </c>
      <c r="W30" s="42">
        <v>71.86</v>
      </c>
      <c r="X30" s="42">
        <v>89.19</v>
      </c>
      <c r="Y30" s="42">
        <v>115.42</v>
      </c>
      <c r="Z30" s="42">
        <v>107.34</v>
      </c>
      <c r="AA30" s="80">
        <v>81.040000000000006</v>
      </c>
      <c r="AB30" s="42">
        <v>78.98</v>
      </c>
      <c r="AC30" s="42">
        <v>74.22</v>
      </c>
      <c r="AD30" s="42">
        <v>72.14</v>
      </c>
      <c r="AE30" s="42">
        <v>63.82</v>
      </c>
      <c r="AF30" s="42">
        <v>69.72</v>
      </c>
      <c r="AG30" s="42">
        <v>95.31</v>
      </c>
      <c r="AH30" s="42">
        <v>100.89</v>
      </c>
      <c r="AI30" s="42">
        <v>89.24</v>
      </c>
      <c r="AJ30" s="42">
        <v>89.86</v>
      </c>
      <c r="AK30" s="42">
        <v>100.44</v>
      </c>
      <c r="AL30" s="42">
        <v>87.65</v>
      </c>
      <c r="AM30" s="80">
        <v>85.92</v>
      </c>
      <c r="AN30" s="42">
        <v>78.11</v>
      </c>
      <c r="AO30" s="42">
        <v>80.06</v>
      </c>
      <c r="AP30" s="42">
        <v>80.900000000000006</v>
      </c>
      <c r="AQ30" s="42">
        <v>75.3</v>
      </c>
      <c r="AR30" s="42">
        <v>72.89</v>
      </c>
      <c r="AS30" s="42">
        <v>71.2</v>
      </c>
      <c r="AT30" s="42">
        <v>71.45</v>
      </c>
      <c r="AU30" s="42">
        <v>83.27</v>
      </c>
      <c r="AV30" s="42">
        <v>100.84</v>
      </c>
      <c r="AW30" s="42">
        <v>113.39</v>
      </c>
      <c r="AX30" s="20">
        <f t="shared" si="0"/>
        <v>-15.459999999999994</v>
      </c>
      <c r="AY30" s="20">
        <f t="shared" si="1"/>
        <v>97.93</v>
      </c>
    </row>
    <row r="31" spans="3:51" ht="22.5">
      <c r="C31" s="41" t="s">
        <v>27</v>
      </c>
      <c r="D31" s="42">
        <v>76.38</v>
      </c>
      <c r="E31" s="42">
        <v>73.67</v>
      </c>
      <c r="F31" s="42">
        <v>67.44</v>
      </c>
      <c r="G31" s="42">
        <v>64.239999999999995</v>
      </c>
      <c r="H31" s="42">
        <v>61.18</v>
      </c>
      <c r="I31" s="42">
        <v>55.81</v>
      </c>
      <c r="J31" s="42">
        <v>57.2</v>
      </c>
      <c r="K31" s="42">
        <v>100.79</v>
      </c>
      <c r="L31" s="42">
        <v>98.57</v>
      </c>
      <c r="M31" s="42">
        <v>94.1</v>
      </c>
      <c r="N31" s="42">
        <v>92.6</v>
      </c>
      <c r="O31" s="80">
        <v>91.53</v>
      </c>
      <c r="P31" s="42">
        <v>94.03</v>
      </c>
      <c r="Q31" s="42">
        <v>89.09</v>
      </c>
      <c r="R31" s="42">
        <v>77.989999999999995</v>
      </c>
      <c r="S31" s="42">
        <v>73.03</v>
      </c>
      <c r="T31" s="42">
        <v>74.510000000000005</v>
      </c>
      <c r="U31" s="42">
        <v>70.87</v>
      </c>
      <c r="V31" s="42">
        <v>69.44</v>
      </c>
      <c r="W31" s="42">
        <v>79.14</v>
      </c>
      <c r="X31" s="42">
        <v>87.44</v>
      </c>
      <c r="Y31" s="42">
        <v>96.68</v>
      </c>
      <c r="Z31" s="42">
        <v>88.82</v>
      </c>
      <c r="AA31" s="80">
        <v>86.46</v>
      </c>
      <c r="AB31" s="42">
        <v>80.02</v>
      </c>
      <c r="AC31" s="42">
        <v>75.180000000000007</v>
      </c>
      <c r="AD31" s="42">
        <v>71.319999999999993</v>
      </c>
      <c r="AE31" s="42">
        <v>71.97</v>
      </c>
      <c r="AF31" s="42">
        <v>74.73</v>
      </c>
      <c r="AG31" s="42">
        <v>81.92</v>
      </c>
      <c r="AH31" s="42">
        <v>90.35</v>
      </c>
      <c r="AI31" s="42">
        <v>98.09</v>
      </c>
      <c r="AJ31" s="42">
        <v>99.34</v>
      </c>
      <c r="AK31" s="42">
        <v>102.24</v>
      </c>
      <c r="AL31" s="42">
        <v>91.92</v>
      </c>
      <c r="AM31" s="80">
        <v>87.37</v>
      </c>
      <c r="AN31" s="42">
        <v>82.17</v>
      </c>
      <c r="AO31" s="42">
        <v>79.11</v>
      </c>
      <c r="AP31" s="42">
        <v>77.09</v>
      </c>
      <c r="AQ31" s="42">
        <v>75.680000000000007</v>
      </c>
      <c r="AR31" s="42">
        <v>73.33</v>
      </c>
      <c r="AS31" s="42">
        <v>73.87</v>
      </c>
      <c r="AT31" s="42">
        <v>73.87</v>
      </c>
      <c r="AU31" s="42">
        <v>101.66</v>
      </c>
      <c r="AV31" s="42">
        <v>114.96</v>
      </c>
      <c r="AW31" s="42">
        <v>113.19</v>
      </c>
      <c r="AX31" s="20">
        <f t="shared" si="0"/>
        <v>-9.2199999999999989</v>
      </c>
      <c r="AY31" s="20">
        <f t="shared" si="1"/>
        <v>103.97</v>
      </c>
    </row>
    <row r="32" spans="3:51" ht="22.5">
      <c r="C32" s="41" t="s">
        <v>28</v>
      </c>
      <c r="D32" s="42">
        <v>67.69</v>
      </c>
      <c r="E32" s="42">
        <v>70.959999999999994</v>
      </c>
      <c r="F32" s="42">
        <v>74.25</v>
      </c>
      <c r="G32" s="42">
        <v>69.55</v>
      </c>
      <c r="H32" s="42">
        <v>67.08</v>
      </c>
      <c r="I32" s="42">
        <v>65.349999999999994</v>
      </c>
      <c r="J32" s="42">
        <v>75.36</v>
      </c>
      <c r="K32" s="42">
        <v>77.91</v>
      </c>
      <c r="L32" s="42">
        <v>79.790000000000006</v>
      </c>
      <c r="M32" s="42">
        <v>85.3</v>
      </c>
      <c r="N32" s="42">
        <v>86.1</v>
      </c>
      <c r="O32" s="80">
        <v>95.24</v>
      </c>
      <c r="P32" s="42">
        <v>89.22</v>
      </c>
      <c r="Q32" s="42">
        <v>83.19</v>
      </c>
      <c r="R32" s="42">
        <v>80.73</v>
      </c>
      <c r="S32" s="42">
        <v>79.930000000000007</v>
      </c>
      <c r="T32" s="42">
        <v>80.540000000000006</v>
      </c>
      <c r="U32" s="42">
        <v>74.94</v>
      </c>
      <c r="V32" s="42">
        <v>74.540000000000006</v>
      </c>
      <c r="W32" s="42">
        <v>77.709999999999994</v>
      </c>
      <c r="X32" s="42">
        <v>89.2</v>
      </c>
      <c r="Y32" s="42">
        <v>113.59</v>
      </c>
      <c r="Z32" s="42">
        <v>106.36</v>
      </c>
      <c r="AA32" s="80">
        <v>90.04</v>
      </c>
      <c r="AB32" s="42">
        <v>82.71</v>
      </c>
      <c r="AC32" s="42">
        <v>77.760000000000005</v>
      </c>
      <c r="AD32" s="42">
        <v>74.38</v>
      </c>
      <c r="AE32" s="42">
        <v>68.2</v>
      </c>
      <c r="AF32" s="42">
        <v>74.45</v>
      </c>
      <c r="AG32" s="42">
        <v>85.22</v>
      </c>
      <c r="AH32" s="42">
        <v>94.46</v>
      </c>
      <c r="AI32" s="42">
        <v>93.66</v>
      </c>
      <c r="AJ32" s="42">
        <v>91.88</v>
      </c>
      <c r="AK32" s="42">
        <v>99.09</v>
      </c>
      <c r="AL32" s="42">
        <v>90.24</v>
      </c>
      <c r="AM32" s="80">
        <v>85.78</v>
      </c>
      <c r="AN32" s="42">
        <v>80.13</v>
      </c>
      <c r="AO32" s="42">
        <v>81.73</v>
      </c>
      <c r="AP32" s="42">
        <v>80.75</v>
      </c>
      <c r="AQ32" s="42">
        <v>78.22</v>
      </c>
      <c r="AR32" s="42">
        <v>76.47</v>
      </c>
      <c r="AS32" s="42">
        <v>74.12</v>
      </c>
      <c r="AT32" s="42">
        <v>73.92</v>
      </c>
      <c r="AU32" s="42">
        <v>80.930000000000007</v>
      </c>
      <c r="AV32" s="42">
        <v>87.27</v>
      </c>
      <c r="AW32" s="42">
        <v>96.22</v>
      </c>
      <c r="AX32" s="20">
        <f t="shared" si="0"/>
        <v>-8.9733333333333345</v>
      </c>
      <c r="AY32" s="20">
        <f t="shared" si="1"/>
        <v>87.24666666666667</v>
      </c>
    </row>
    <row r="33" spans="3:51">
      <c r="C33" s="41" t="s">
        <v>29</v>
      </c>
      <c r="D33" s="42">
        <v>88.08</v>
      </c>
      <c r="E33" s="42">
        <v>90.16</v>
      </c>
      <c r="F33" s="42">
        <v>95.06</v>
      </c>
      <c r="G33" s="42">
        <v>89.81</v>
      </c>
      <c r="H33" s="42">
        <v>80.7</v>
      </c>
      <c r="I33" s="42">
        <v>83.67</v>
      </c>
      <c r="J33" s="42">
        <v>98.06</v>
      </c>
      <c r="K33" s="42">
        <v>103.11</v>
      </c>
      <c r="L33" s="42">
        <v>102.47</v>
      </c>
      <c r="M33" s="42">
        <v>102.59</v>
      </c>
      <c r="N33" s="42">
        <v>106.28</v>
      </c>
      <c r="O33" s="80">
        <v>103.93</v>
      </c>
      <c r="P33" s="42">
        <v>97.03</v>
      </c>
      <c r="Q33" s="42">
        <v>93.42</v>
      </c>
      <c r="R33" s="42">
        <v>98.44</v>
      </c>
      <c r="S33" s="42">
        <v>92.17</v>
      </c>
      <c r="T33" s="42">
        <v>86.71</v>
      </c>
      <c r="U33" s="42">
        <v>86.08</v>
      </c>
      <c r="V33" s="42">
        <v>81.59</v>
      </c>
      <c r="W33" s="42">
        <v>80.19</v>
      </c>
      <c r="X33" s="42">
        <v>89</v>
      </c>
      <c r="Y33" s="42">
        <v>115.47</v>
      </c>
      <c r="Z33" s="42">
        <v>110.74</v>
      </c>
      <c r="AA33" s="80">
        <v>97.01</v>
      </c>
      <c r="AB33" s="42">
        <v>86.55</v>
      </c>
      <c r="AC33" s="42">
        <v>85.15</v>
      </c>
      <c r="AD33" s="42">
        <v>83.68</v>
      </c>
      <c r="AE33" s="42">
        <v>77.8</v>
      </c>
      <c r="AF33" s="42">
        <v>75.28</v>
      </c>
      <c r="AG33" s="42">
        <v>87.94</v>
      </c>
      <c r="AH33" s="42">
        <v>99.96</v>
      </c>
      <c r="AI33" s="42">
        <v>103.36</v>
      </c>
      <c r="AJ33" s="42">
        <v>101.9</v>
      </c>
      <c r="AK33" s="42">
        <v>109.51</v>
      </c>
      <c r="AL33" s="42">
        <v>96.79</v>
      </c>
      <c r="AM33" s="80">
        <v>91.61</v>
      </c>
      <c r="AN33" s="42">
        <v>85.56</v>
      </c>
      <c r="AO33" s="42">
        <v>86.67</v>
      </c>
      <c r="AP33" s="42">
        <v>85.22</v>
      </c>
      <c r="AQ33" s="42">
        <v>81.97</v>
      </c>
      <c r="AR33" s="42">
        <v>77</v>
      </c>
      <c r="AS33" s="42">
        <v>69.91</v>
      </c>
      <c r="AT33" s="42">
        <v>70.260000000000005</v>
      </c>
      <c r="AU33" s="42">
        <v>80.459999999999994</v>
      </c>
      <c r="AV33" s="42">
        <v>93.33</v>
      </c>
      <c r="AW33" s="42">
        <v>97.72</v>
      </c>
      <c r="AX33" s="20">
        <f t="shared" si="0"/>
        <v>-11.673333333333332</v>
      </c>
      <c r="AY33" s="20">
        <f t="shared" si="1"/>
        <v>86.046666666666667</v>
      </c>
    </row>
    <row r="34" spans="3:51">
      <c r="C34" s="41" t="s">
        <v>30</v>
      </c>
      <c r="D34" s="42">
        <v>70.05</v>
      </c>
      <c r="E34" s="42">
        <v>72.69</v>
      </c>
      <c r="F34" s="42">
        <v>74.900000000000006</v>
      </c>
      <c r="G34" s="42">
        <v>72.150000000000006</v>
      </c>
      <c r="H34" s="42">
        <v>68.55</v>
      </c>
      <c r="I34" s="42">
        <v>68.48</v>
      </c>
      <c r="J34" s="42">
        <v>82.9</v>
      </c>
      <c r="K34" s="42">
        <v>83.28</v>
      </c>
      <c r="L34" s="42">
        <v>90.85</v>
      </c>
      <c r="M34" s="42">
        <v>92.7</v>
      </c>
      <c r="N34" s="42">
        <v>91.02</v>
      </c>
      <c r="O34" s="80">
        <v>94.74</v>
      </c>
      <c r="P34" s="42">
        <v>91.77</v>
      </c>
      <c r="Q34" s="42">
        <v>85.74</v>
      </c>
      <c r="R34" s="42">
        <v>87.13</v>
      </c>
      <c r="S34" s="42">
        <v>85.09</v>
      </c>
      <c r="T34" s="42">
        <v>79.31</v>
      </c>
      <c r="U34" s="42">
        <v>79.52</v>
      </c>
      <c r="V34" s="42">
        <v>81.23</v>
      </c>
      <c r="W34" s="42">
        <v>80.16</v>
      </c>
      <c r="X34" s="42">
        <v>84.07</v>
      </c>
      <c r="Y34" s="42">
        <v>99.34</v>
      </c>
      <c r="Z34" s="42">
        <v>95.74</v>
      </c>
      <c r="AA34" s="80">
        <v>82.11</v>
      </c>
      <c r="AB34" s="42">
        <v>82.34</v>
      </c>
      <c r="AC34" s="42">
        <v>79.099999999999994</v>
      </c>
      <c r="AD34" s="42">
        <v>78.739999999999995</v>
      </c>
      <c r="AE34" s="42">
        <v>72.239999999999995</v>
      </c>
      <c r="AF34" s="42">
        <v>75.11</v>
      </c>
      <c r="AG34" s="42">
        <v>82.85</v>
      </c>
      <c r="AH34" s="42">
        <v>86.66</v>
      </c>
      <c r="AI34" s="42">
        <v>88.11</v>
      </c>
      <c r="AJ34" s="42">
        <v>89.98</v>
      </c>
      <c r="AK34" s="42">
        <v>92.53</v>
      </c>
      <c r="AL34" s="42">
        <v>92.46</v>
      </c>
      <c r="AM34" s="80">
        <v>87.86</v>
      </c>
      <c r="AN34" s="42">
        <v>84.97</v>
      </c>
      <c r="AO34" s="42">
        <v>83.99</v>
      </c>
      <c r="AP34" s="42">
        <v>83.27</v>
      </c>
      <c r="AQ34" s="42">
        <v>83.34</v>
      </c>
      <c r="AR34" s="42">
        <v>78.97</v>
      </c>
      <c r="AS34" s="42">
        <v>72.88</v>
      </c>
      <c r="AT34" s="42">
        <v>71.459999999999994</v>
      </c>
      <c r="AU34" s="42">
        <v>78.819999999999993</v>
      </c>
      <c r="AV34" s="42">
        <v>85.55</v>
      </c>
      <c r="AW34" s="42">
        <v>87.61</v>
      </c>
      <c r="AX34" s="20">
        <f t="shared" si="0"/>
        <v>-6.6200000000000045</v>
      </c>
      <c r="AY34" s="20">
        <f t="shared" si="1"/>
        <v>80.989999999999995</v>
      </c>
    </row>
    <row r="35" spans="3:51">
      <c r="C35" s="41" t="s">
        <v>31</v>
      </c>
      <c r="D35" s="42">
        <v>70.92</v>
      </c>
      <c r="E35" s="42">
        <v>76.599999999999994</v>
      </c>
      <c r="F35" s="42">
        <v>79</v>
      </c>
      <c r="G35" s="42">
        <v>68.42</v>
      </c>
      <c r="H35" s="42">
        <v>61.99</v>
      </c>
      <c r="I35" s="42">
        <v>67.97</v>
      </c>
      <c r="J35" s="42">
        <v>82.62</v>
      </c>
      <c r="K35" s="42">
        <v>89.43</v>
      </c>
      <c r="L35" s="42">
        <v>92.68</v>
      </c>
      <c r="M35" s="42">
        <v>92.94</v>
      </c>
      <c r="N35" s="42">
        <v>94.29</v>
      </c>
      <c r="O35" s="80">
        <v>93.38</v>
      </c>
      <c r="P35" s="42">
        <v>84.65</v>
      </c>
      <c r="Q35" s="42">
        <v>80.19</v>
      </c>
      <c r="R35" s="42">
        <v>76.959999999999994</v>
      </c>
      <c r="S35" s="42">
        <v>73.83</v>
      </c>
      <c r="T35" s="42">
        <v>69.09</v>
      </c>
      <c r="U35" s="42">
        <v>68.53</v>
      </c>
      <c r="V35" s="42">
        <v>69.19</v>
      </c>
      <c r="W35" s="42">
        <v>74.150000000000006</v>
      </c>
      <c r="X35" s="42">
        <v>86.19</v>
      </c>
      <c r="Y35" s="42">
        <v>104.93</v>
      </c>
      <c r="Z35" s="42">
        <v>92.27</v>
      </c>
      <c r="AA35" s="80">
        <v>74.5</v>
      </c>
      <c r="AB35" s="42">
        <v>69.790000000000006</v>
      </c>
      <c r="AC35" s="42">
        <v>68.569999999999993</v>
      </c>
      <c r="AD35" s="42">
        <v>65.66</v>
      </c>
      <c r="AE35" s="42">
        <v>59.41</v>
      </c>
      <c r="AF35" s="42">
        <v>64.98</v>
      </c>
      <c r="AG35" s="42">
        <v>87.42</v>
      </c>
      <c r="AH35" s="42">
        <v>99.1</v>
      </c>
      <c r="AI35" s="42">
        <v>86.73</v>
      </c>
      <c r="AJ35" s="42">
        <v>86.26</v>
      </c>
      <c r="AK35" s="42">
        <v>94.97</v>
      </c>
      <c r="AL35" s="42">
        <v>80.489999999999995</v>
      </c>
      <c r="AM35" s="80">
        <v>78.430000000000007</v>
      </c>
      <c r="AN35" s="42">
        <v>70.28</v>
      </c>
      <c r="AO35" s="42">
        <v>72.099999999999994</v>
      </c>
      <c r="AP35" s="42">
        <v>69.040000000000006</v>
      </c>
      <c r="AQ35" s="42">
        <v>66.7</v>
      </c>
      <c r="AR35" s="42">
        <v>71.59</v>
      </c>
      <c r="AS35" s="42">
        <v>70.89</v>
      </c>
      <c r="AT35" s="42">
        <v>70.53</v>
      </c>
      <c r="AU35" s="42">
        <v>76.94</v>
      </c>
      <c r="AV35" s="42">
        <v>82.72</v>
      </c>
      <c r="AW35" s="42">
        <v>86.22</v>
      </c>
      <c r="AX35" s="20">
        <f t="shared" si="0"/>
        <v>-15.51</v>
      </c>
      <c r="AY35" s="20">
        <f t="shared" si="1"/>
        <v>70.709999999999994</v>
      </c>
    </row>
    <row r="36" spans="3:51">
      <c r="C36" s="41" t="s">
        <v>32</v>
      </c>
      <c r="D36" s="42">
        <v>78.849999999999994</v>
      </c>
      <c r="E36" s="42">
        <v>79.12</v>
      </c>
      <c r="F36" s="42">
        <v>80.58</v>
      </c>
      <c r="G36" s="42">
        <v>75.73</v>
      </c>
      <c r="H36" s="42">
        <v>70.12</v>
      </c>
      <c r="I36" s="42">
        <v>73.099999999999994</v>
      </c>
      <c r="J36" s="42">
        <v>87.5</v>
      </c>
      <c r="K36" s="42">
        <v>90.04</v>
      </c>
      <c r="L36" s="42">
        <v>94.67</v>
      </c>
      <c r="M36" s="42">
        <v>100.94</v>
      </c>
      <c r="N36" s="42">
        <v>105.91</v>
      </c>
      <c r="O36" s="80">
        <v>108.11</v>
      </c>
      <c r="P36" s="42">
        <v>104.77</v>
      </c>
      <c r="Q36" s="42">
        <v>97.05</v>
      </c>
      <c r="R36" s="42">
        <v>98.37</v>
      </c>
      <c r="S36" s="42">
        <v>92.99</v>
      </c>
      <c r="T36" s="42">
        <v>89.47</v>
      </c>
      <c r="U36" s="42">
        <v>85.73</v>
      </c>
      <c r="V36" s="42">
        <v>84.19</v>
      </c>
      <c r="W36" s="42">
        <v>85.78</v>
      </c>
      <c r="X36" s="42">
        <v>101.27</v>
      </c>
      <c r="Y36" s="42">
        <v>127.05</v>
      </c>
      <c r="Z36" s="42">
        <v>115.91</v>
      </c>
      <c r="AA36" s="80">
        <v>96.16</v>
      </c>
      <c r="AB36" s="42">
        <v>89.12</v>
      </c>
      <c r="AC36" s="42">
        <v>85.93</v>
      </c>
      <c r="AD36" s="42">
        <v>80.510000000000005</v>
      </c>
      <c r="AE36" s="42">
        <v>74.69</v>
      </c>
      <c r="AF36" s="42">
        <v>80.63</v>
      </c>
      <c r="AG36" s="42">
        <v>93.22</v>
      </c>
      <c r="AH36" s="42">
        <v>101.88</v>
      </c>
      <c r="AI36" s="42">
        <v>97.62</v>
      </c>
      <c r="AJ36" s="42">
        <v>98.13</v>
      </c>
      <c r="AK36" s="42">
        <v>108.5</v>
      </c>
      <c r="AL36" s="42">
        <v>98.94</v>
      </c>
      <c r="AM36" s="80">
        <v>95.28</v>
      </c>
      <c r="AN36" s="42">
        <v>88.23</v>
      </c>
      <c r="AO36" s="42">
        <v>88.66</v>
      </c>
      <c r="AP36" s="42">
        <v>87.88</v>
      </c>
      <c r="AQ36" s="42">
        <v>85.45</v>
      </c>
      <c r="AR36" s="42">
        <v>85.09</v>
      </c>
      <c r="AS36" s="42">
        <v>80.09</v>
      </c>
      <c r="AT36" s="42">
        <v>80.010000000000005</v>
      </c>
      <c r="AU36" s="42">
        <v>84.82</v>
      </c>
      <c r="AV36" s="42">
        <v>93.26</v>
      </c>
      <c r="AW36" s="42">
        <v>100.17</v>
      </c>
      <c r="AX36" s="20">
        <f t="shared" si="0"/>
        <v>-12.313333333333333</v>
      </c>
      <c r="AY36" s="20">
        <f t="shared" si="1"/>
        <v>87.856666666666669</v>
      </c>
    </row>
    <row r="37" spans="3:51" ht="38.25" customHeight="1">
      <c r="C37" s="41" t="s">
        <v>159</v>
      </c>
      <c r="D37" s="42">
        <v>66.86</v>
      </c>
      <c r="E37" s="42">
        <v>69.760000000000005</v>
      </c>
      <c r="F37" s="42">
        <v>73.3</v>
      </c>
      <c r="G37" s="42">
        <v>70.66</v>
      </c>
      <c r="H37" s="42">
        <v>68.63</v>
      </c>
      <c r="I37" s="42">
        <v>71.08</v>
      </c>
      <c r="J37" s="42">
        <v>84.94</v>
      </c>
      <c r="K37" s="42">
        <v>95.15</v>
      </c>
      <c r="L37" s="42">
        <v>99.23</v>
      </c>
      <c r="M37" s="42">
        <v>100.97</v>
      </c>
      <c r="N37" s="42">
        <v>95.45</v>
      </c>
      <c r="O37" s="80">
        <v>94.59</v>
      </c>
      <c r="P37" s="42">
        <v>92.75</v>
      </c>
      <c r="Q37" s="42">
        <v>84.87</v>
      </c>
      <c r="R37" s="42">
        <v>85.79</v>
      </c>
      <c r="S37" s="42">
        <v>79.680000000000007</v>
      </c>
      <c r="T37" s="42">
        <v>76.3</v>
      </c>
      <c r="U37" s="42">
        <v>73.349999999999994</v>
      </c>
      <c r="V37" s="42">
        <v>75.55</v>
      </c>
      <c r="W37" s="42">
        <v>79.709999999999994</v>
      </c>
      <c r="X37" s="42">
        <v>92.22</v>
      </c>
      <c r="Y37" s="42">
        <v>110.35</v>
      </c>
      <c r="Z37" s="42">
        <v>99.19</v>
      </c>
      <c r="AA37" s="80">
        <v>87.24</v>
      </c>
      <c r="AB37" s="42">
        <v>78.91</v>
      </c>
      <c r="AC37" s="42">
        <v>75.290000000000006</v>
      </c>
      <c r="AD37" s="42">
        <v>73.02</v>
      </c>
      <c r="AE37" s="42">
        <v>69.37</v>
      </c>
      <c r="AF37" s="42">
        <v>75.61</v>
      </c>
      <c r="AG37" s="42">
        <v>88.38</v>
      </c>
      <c r="AH37" s="42">
        <v>99.43</v>
      </c>
      <c r="AI37" s="42">
        <v>99.11</v>
      </c>
      <c r="AJ37" s="42">
        <v>98.9</v>
      </c>
      <c r="AK37" s="42">
        <v>108.71</v>
      </c>
      <c r="AL37" s="42">
        <v>92.34</v>
      </c>
      <c r="AM37" s="80">
        <v>84.76</v>
      </c>
      <c r="AN37" s="42">
        <v>79.58</v>
      </c>
      <c r="AO37" s="42">
        <v>79.930000000000007</v>
      </c>
      <c r="AP37" s="42">
        <v>80.400000000000006</v>
      </c>
      <c r="AQ37" s="42">
        <v>78.209999999999994</v>
      </c>
      <c r="AR37" s="42">
        <v>79.08</v>
      </c>
      <c r="AS37" s="42">
        <v>78.61</v>
      </c>
      <c r="AT37" s="42">
        <v>78.099999999999994</v>
      </c>
      <c r="AU37" s="42">
        <v>86.4</v>
      </c>
      <c r="AV37" s="42">
        <v>98.71</v>
      </c>
      <c r="AW37" s="42">
        <v>108.94</v>
      </c>
      <c r="AX37" s="20">
        <f t="shared" si="0"/>
        <v>-17.813333333333329</v>
      </c>
      <c r="AY37" s="20">
        <f t="shared" si="1"/>
        <v>91.126666666666665</v>
      </c>
    </row>
    <row r="38" spans="3:51">
      <c r="C38" s="41" t="s">
        <v>34</v>
      </c>
      <c r="D38" s="42">
        <v>60.42</v>
      </c>
      <c r="E38" s="42">
        <v>64</v>
      </c>
      <c r="F38" s="42">
        <v>68.16</v>
      </c>
      <c r="G38" s="42">
        <v>72.13</v>
      </c>
      <c r="H38" s="42">
        <v>73.05</v>
      </c>
      <c r="I38" s="42">
        <v>69.03</v>
      </c>
      <c r="J38" s="42">
        <v>76.53</v>
      </c>
      <c r="K38" s="42">
        <v>87.07</v>
      </c>
      <c r="L38" s="42">
        <v>100.64</v>
      </c>
      <c r="M38" s="42">
        <v>100.77</v>
      </c>
      <c r="N38" s="42">
        <v>99.98</v>
      </c>
      <c r="O38" s="80">
        <v>91.01</v>
      </c>
      <c r="P38" s="42">
        <v>92.96</v>
      </c>
      <c r="Q38" s="42">
        <v>88.67</v>
      </c>
      <c r="R38" s="42">
        <v>90.2</v>
      </c>
      <c r="S38" s="42">
        <v>80.34</v>
      </c>
      <c r="T38" s="42">
        <v>77.760000000000005</v>
      </c>
      <c r="U38" s="42">
        <v>75.09</v>
      </c>
      <c r="V38" s="42">
        <v>75.72</v>
      </c>
      <c r="W38" s="42">
        <v>84.19</v>
      </c>
      <c r="X38" s="42">
        <v>90.35</v>
      </c>
      <c r="Y38" s="42">
        <v>113.86</v>
      </c>
      <c r="Z38" s="42">
        <v>102.81</v>
      </c>
      <c r="AA38" s="80">
        <v>85.32</v>
      </c>
      <c r="AB38" s="42">
        <v>78.459999999999994</v>
      </c>
      <c r="AC38" s="42">
        <v>75.87</v>
      </c>
      <c r="AD38" s="42">
        <v>71.45</v>
      </c>
      <c r="AE38" s="42">
        <v>70.94</v>
      </c>
      <c r="AF38" s="42">
        <v>75.47</v>
      </c>
      <c r="AG38" s="42">
        <v>88.92</v>
      </c>
      <c r="AH38" s="42">
        <v>99.19</v>
      </c>
      <c r="AI38" s="42">
        <v>96.02</v>
      </c>
      <c r="AJ38" s="42">
        <v>102.09</v>
      </c>
      <c r="AK38" s="42">
        <v>112.88</v>
      </c>
      <c r="AL38" s="42">
        <v>110.32</v>
      </c>
      <c r="AM38" s="80">
        <v>87.31</v>
      </c>
      <c r="AN38" s="42">
        <v>69.53</v>
      </c>
      <c r="AO38" s="42">
        <v>70.91</v>
      </c>
      <c r="AP38" s="42">
        <v>69.69</v>
      </c>
      <c r="AQ38" s="42">
        <v>66.47</v>
      </c>
      <c r="AR38" s="42">
        <v>66.86</v>
      </c>
      <c r="AS38" s="42">
        <v>71.69</v>
      </c>
      <c r="AT38" s="42">
        <v>77.430000000000007</v>
      </c>
      <c r="AU38" s="42">
        <v>77.989999999999995</v>
      </c>
      <c r="AV38" s="42">
        <v>79.290000000000006</v>
      </c>
      <c r="AW38" s="42">
        <v>92.96</v>
      </c>
      <c r="AX38" s="20">
        <f t="shared" si="0"/>
        <v>-21.289999999999996</v>
      </c>
      <c r="AY38" s="20">
        <f t="shared" si="1"/>
        <v>71.67</v>
      </c>
    </row>
    <row r="39" spans="3:51">
      <c r="C39" s="41" t="s">
        <v>35</v>
      </c>
      <c r="D39" s="42">
        <v>68.260000000000005</v>
      </c>
      <c r="E39" s="42">
        <v>69.22</v>
      </c>
      <c r="F39" s="42">
        <v>75.64</v>
      </c>
      <c r="G39" s="42">
        <v>73.05</v>
      </c>
      <c r="H39" s="42">
        <v>69.540000000000006</v>
      </c>
      <c r="I39" s="42">
        <v>70.92</v>
      </c>
      <c r="J39" s="42">
        <v>85.8</v>
      </c>
      <c r="K39" s="42">
        <v>91.37</v>
      </c>
      <c r="L39" s="42">
        <v>95.01</v>
      </c>
      <c r="M39" s="42">
        <v>98.87</v>
      </c>
      <c r="N39" s="42">
        <v>94.9</v>
      </c>
      <c r="O39" s="80">
        <v>98.1</v>
      </c>
      <c r="P39" s="42">
        <v>95.06</v>
      </c>
      <c r="Q39" s="42">
        <v>89.17</v>
      </c>
      <c r="R39" s="42">
        <v>87.23</v>
      </c>
      <c r="S39" s="42">
        <v>83.91</v>
      </c>
      <c r="T39" s="42">
        <v>84.92</v>
      </c>
      <c r="U39" s="42">
        <v>79.52</v>
      </c>
      <c r="V39" s="42">
        <v>80.19</v>
      </c>
      <c r="W39" s="42">
        <v>85.24</v>
      </c>
      <c r="X39" s="42">
        <v>90.85</v>
      </c>
      <c r="Y39" s="42">
        <v>102.19</v>
      </c>
      <c r="Z39" s="42">
        <v>103.06</v>
      </c>
      <c r="AA39" s="80">
        <v>92.29</v>
      </c>
      <c r="AB39" s="42">
        <v>83.13</v>
      </c>
      <c r="AC39" s="42">
        <v>82.66</v>
      </c>
      <c r="AD39" s="42">
        <v>84.45</v>
      </c>
      <c r="AE39" s="42">
        <v>84.32</v>
      </c>
      <c r="AF39" s="42">
        <v>84.46</v>
      </c>
      <c r="AG39" s="42">
        <v>89.22</v>
      </c>
      <c r="AH39" s="42">
        <v>92</v>
      </c>
      <c r="AI39" s="42">
        <v>90.3</v>
      </c>
      <c r="AJ39" s="42">
        <v>92.26</v>
      </c>
      <c r="AK39" s="42">
        <v>94.3</v>
      </c>
      <c r="AL39" s="42">
        <v>92.62</v>
      </c>
      <c r="AM39" s="80">
        <v>89.69</v>
      </c>
      <c r="AN39" s="42">
        <v>84.43</v>
      </c>
      <c r="AO39" s="42">
        <v>82.84</v>
      </c>
      <c r="AP39" s="42">
        <v>82.44</v>
      </c>
      <c r="AQ39" s="42">
        <v>82.22</v>
      </c>
      <c r="AR39" s="42">
        <v>78.37</v>
      </c>
      <c r="AS39" s="42">
        <v>76.8</v>
      </c>
      <c r="AT39" s="42">
        <v>80.56</v>
      </c>
      <c r="AU39" s="42">
        <v>85.91</v>
      </c>
      <c r="AV39" s="42">
        <v>92.66</v>
      </c>
      <c r="AW39" s="42">
        <v>101.97</v>
      </c>
      <c r="AX39" s="20">
        <f t="shared" si="0"/>
        <v>-5.0933333333333337</v>
      </c>
      <c r="AY39" s="20">
        <f t="shared" si="1"/>
        <v>96.876666666666665</v>
      </c>
    </row>
    <row r="40" spans="3:51">
      <c r="C40" s="41" t="s">
        <v>36</v>
      </c>
      <c r="D40" s="42">
        <v>83.56</v>
      </c>
      <c r="E40" s="42">
        <v>78.52</v>
      </c>
      <c r="F40" s="42">
        <v>84.31</v>
      </c>
      <c r="G40" s="42">
        <v>80.16</v>
      </c>
      <c r="H40" s="42">
        <v>74.98</v>
      </c>
      <c r="I40" s="42">
        <v>76.28</v>
      </c>
      <c r="J40" s="42">
        <v>81.489999999999995</v>
      </c>
      <c r="K40" s="42">
        <v>109.19</v>
      </c>
      <c r="L40" s="42">
        <v>127.61</v>
      </c>
      <c r="M40" s="42">
        <v>123.96</v>
      </c>
      <c r="N40" s="42">
        <v>107.83</v>
      </c>
      <c r="O40" s="80">
        <v>109.28</v>
      </c>
      <c r="P40" s="42">
        <v>97.63</v>
      </c>
      <c r="Q40" s="42">
        <v>79.69</v>
      </c>
      <c r="R40" s="42">
        <v>82.49</v>
      </c>
      <c r="S40" s="42">
        <v>78.75</v>
      </c>
      <c r="T40" s="42">
        <v>76.45</v>
      </c>
      <c r="U40" s="42">
        <v>76.069999999999993</v>
      </c>
      <c r="V40" s="42">
        <v>83.15</v>
      </c>
      <c r="W40" s="42">
        <v>80.62</v>
      </c>
      <c r="X40" s="42">
        <v>105.57</v>
      </c>
      <c r="Y40" s="42">
        <v>130.52000000000001</v>
      </c>
      <c r="Z40" s="42">
        <v>100.41</v>
      </c>
      <c r="AA40" s="80">
        <v>80.3</v>
      </c>
      <c r="AB40" s="42">
        <v>73.87</v>
      </c>
      <c r="AC40" s="42">
        <v>66.819999999999993</v>
      </c>
      <c r="AD40" s="42">
        <v>68.209999999999994</v>
      </c>
      <c r="AE40" s="42">
        <v>64.47</v>
      </c>
      <c r="AF40" s="42">
        <v>72.13</v>
      </c>
      <c r="AG40" s="42">
        <v>96.07</v>
      </c>
      <c r="AH40" s="42">
        <v>116.53</v>
      </c>
      <c r="AI40" s="42">
        <v>119.86</v>
      </c>
      <c r="AJ40" s="42">
        <v>114.17</v>
      </c>
      <c r="AK40" s="42">
        <v>125.78</v>
      </c>
      <c r="AL40" s="42">
        <v>79.92</v>
      </c>
      <c r="AM40" s="80">
        <v>78.040000000000006</v>
      </c>
      <c r="AN40" s="42">
        <v>73.510000000000005</v>
      </c>
      <c r="AO40" s="42">
        <v>76.05</v>
      </c>
      <c r="AP40" s="42">
        <v>78.75</v>
      </c>
      <c r="AQ40" s="42">
        <v>78.709999999999994</v>
      </c>
      <c r="AR40" s="42">
        <v>82.63</v>
      </c>
      <c r="AS40" s="42">
        <v>86.22</v>
      </c>
      <c r="AT40" s="42">
        <v>73.19</v>
      </c>
      <c r="AU40" s="42">
        <v>92.48</v>
      </c>
      <c r="AV40" s="42">
        <v>125.62</v>
      </c>
      <c r="AW40" s="42">
        <v>137.57</v>
      </c>
      <c r="AX40" s="20">
        <f t="shared" si="0"/>
        <v>-37.546666666666667</v>
      </c>
      <c r="AY40" s="20">
        <f t="shared" si="1"/>
        <v>100.02333333333333</v>
      </c>
    </row>
    <row r="41" spans="3:51">
      <c r="C41" s="41" t="s">
        <v>37</v>
      </c>
      <c r="D41" s="42">
        <v>66.569999999999993</v>
      </c>
      <c r="E41" s="42">
        <v>69.61</v>
      </c>
      <c r="F41" s="42">
        <v>75.16</v>
      </c>
      <c r="G41" s="42">
        <v>72.13</v>
      </c>
      <c r="H41" s="42">
        <v>71.319999999999993</v>
      </c>
      <c r="I41" s="42">
        <v>72.86</v>
      </c>
      <c r="J41" s="42">
        <v>87.51</v>
      </c>
      <c r="K41" s="42">
        <v>95.08</v>
      </c>
      <c r="L41" s="42">
        <v>98.1</v>
      </c>
      <c r="M41" s="42">
        <v>102.94</v>
      </c>
      <c r="N41" s="42">
        <v>97.05</v>
      </c>
      <c r="O41" s="80">
        <v>95.78</v>
      </c>
      <c r="P41" s="42">
        <v>96.9</v>
      </c>
      <c r="Q41" s="42">
        <v>87.31</v>
      </c>
      <c r="R41" s="42">
        <v>90.24</v>
      </c>
      <c r="S41" s="42">
        <v>83.7</v>
      </c>
      <c r="T41" s="42">
        <v>79.98</v>
      </c>
      <c r="U41" s="42">
        <v>76.290000000000006</v>
      </c>
      <c r="V41" s="42">
        <v>76.180000000000007</v>
      </c>
      <c r="W41" s="42">
        <v>80.25</v>
      </c>
      <c r="X41" s="42">
        <v>92.29</v>
      </c>
      <c r="Y41" s="42">
        <v>110.12</v>
      </c>
      <c r="Z41" s="42">
        <v>101.8</v>
      </c>
      <c r="AA41" s="80">
        <v>90.99</v>
      </c>
      <c r="AB41" s="42">
        <v>79.53</v>
      </c>
      <c r="AC41" s="42">
        <v>75.510000000000005</v>
      </c>
      <c r="AD41" s="42">
        <v>73.14</v>
      </c>
      <c r="AE41" s="42">
        <v>72</v>
      </c>
      <c r="AF41" s="42">
        <v>79.790000000000006</v>
      </c>
      <c r="AG41" s="42">
        <v>91.05</v>
      </c>
      <c r="AH41" s="42">
        <v>107.91</v>
      </c>
      <c r="AI41" s="42">
        <v>105.83</v>
      </c>
      <c r="AJ41" s="42">
        <v>101.87</v>
      </c>
      <c r="AK41" s="42">
        <v>113.13</v>
      </c>
      <c r="AL41" s="42">
        <v>96.25</v>
      </c>
      <c r="AM41" s="80">
        <v>85.77</v>
      </c>
      <c r="AN41" s="42">
        <v>83.36</v>
      </c>
      <c r="AO41" s="42">
        <v>81.59</v>
      </c>
      <c r="AP41" s="42">
        <v>81.56</v>
      </c>
      <c r="AQ41" s="42">
        <v>79.69</v>
      </c>
      <c r="AR41" s="42">
        <v>81.180000000000007</v>
      </c>
      <c r="AS41" s="42">
        <v>81.56</v>
      </c>
      <c r="AT41" s="42">
        <v>82.58</v>
      </c>
      <c r="AU41" s="42">
        <v>89.4</v>
      </c>
      <c r="AV41" s="42">
        <v>103.36</v>
      </c>
      <c r="AW41" s="42">
        <v>110.38</v>
      </c>
      <c r="AX41" s="20">
        <f t="shared" si="0"/>
        <v>-17.883333333333336</v>
      </c>
      <c r="AY41" s="20">
        <f t="shared" si="1"/>
        <v>92.496666666666655</v>
      </c>
    </row>
    <row r="42" spans="3:51">
      <c r="C42" s="41" t="s">
        <v>38</v>
      </c>
      <c r="D42" s="42">
        <v>65</v>
      </c>
      <c r="E42" s="42">
        <v>72.33</v>
      </c>
      <c r="F42" s="42">
        <v>71.08</v>
      </c>
      <c r="G42" s="42">
        <v>69.95</v>
      </c>
      <c r="H42" s="42">
        <v>67.069999999999993</v>
      </c>
      <c r="I42" s="42">
        <v>70.290000000000006</v>
      </c>
      <c r="J42" s="42">
        <v>79.569999999999993</v>
      </c>
      <c r="K42" s="42">
        <v>83.77</v>
      </c>
      <c r="L42" s="42">
        <v>95.9</v>
      </c>
      <c r="M42" s="42">
        <v>97.07</v>
      </c>
      <c r="N42" s="42">
        <v>93.75</v>
      </c>
      <c r="O42" s="80">
        <v>94.09</v>
      </c>
      <c r="P42" s="42">
        <v>90.31</v>
      </c>
      <c r="Q42" s="42">
        <v>81.33</v>
      </c>
      <c r="R42" s="42">
        <v>81.7</v>
      </c>
      <c r="S42" s="42">
        <v>75.77</v>
      </c>
      <c r="T42" s="42">
        <v>73.48</v>
      </c>
      <c r="U42" s="42">
        <v>71.64</v>
      </c>
      <c r="V42" s="42">
        <v>71.42</v>
      </c>
      <c r="W42" s="42">
        <v>72.569999999999993</v>
      </c>
      <c r="X42" s="42">
        <v>81.92</v>
      </c>
      <c r="Y42" s="42">
        <v>100.33</v>
      </c>
      <c r="Z42" s="42">
        <v>94.73</v>
      </c>
      <c r="AA42" s="80">
        <v>87.03</v>
      </c>
      <c r="AB42" s="42">
        <v>77.099999999999994</v>
      </c>
      <c r="AC42" s="42">
        <v>75.180000000000007</v>
      </c>
      <c r="AD42" s="42">
        <v>72.97</v>
      </c>
      <c r="AE42" s="42">
        <v>67.709999999999994</v>
      </c>
      <c r="AF42" s="42">
        <v>71.900000000000006</v>
      </c>
      <c r="AG42" s="42">
        <v>76.459999999999994</v>
      </c>
      <c r="AH42" s="42">
        <v>85.27</v>
      </c>
      <c r="AI42" s="42">
        <v>85.51</v>
      </c>
      <c r="AJ42" s="42">
        <v>93.35</v>
      </c>
      <c r="AK42" s="42">
        <v>97.27</v>
      </c>
      <c r="AL42" s="42">
        <v>86.95</v>
      </c>
      <c r="AM42" s="80">
        <v>80.28</v>
      </c>
      <c r="AN42" s="42">
        <v>75.64</v>
      </c>
      <c r="AO42" s="42">
        <v>75.099999999999994</v>
      </c>
      <c r="AP42" s="42">
        <v>76.180000000000007</v>
      </c>
      <c r="AQ42" s="42">
        <v>74.86</v>
      </c>
      <c r="AR42" s="42">
        <v>75.319999999999993</v>
      </c>
      <c r="AS42" s="42">
        <v>75.94</v>
      </c>
      <c r="AT42" s="42">
        <v>77.63</v>
      </c>
      <c r="AU42" s="42">
        <v>79.38</v>
      </c>
      <c r="AV42" s="42">
        <v>83.04</v>
      </c>
      <c r="AW42" s="42">
        <v>89.34</v>
      </c>
      <c r="AX42" s="20">
        <f t="shared" si="0"/>
        <v>-11.089999999999995</v>
      </c>
      <c r="AY42" s="20">
        <f t="shared" si="1"/>
        <v>78.250000000000014</v>
      </c>
    </row>
    <row r="43" spans="3:51" ht="22.5">
      <c r="C43" s="41" t="s">
        <v>39</v>
      </c>
      <c r="D43" s="42">
        <v>62.37</v>
      </c>
      <c r="E43" s="42">
        <v>68.91</v>
      </c>
      <c r="F43" s="42">
        <v>61.23</v>
      </c>
      <c r="G43" s="42">
        <v>57.92</v>
      </c>
      <c r="H43" s="42">
        <v>53.39</v>
      </c>
      <c r="I43" s="42">
        <v>62</v>
      </c>
      <c r="J43" s="42">
        <v>84.66</v>
      </c>
      <c r="K43" s="42">
        <v>97.86</v>
      </c>
      <c r="L43" s="42">
        <v>96.71</v>
      </c>
      <c r="M43" s="42">
        <v>95.42</v>
      </c>
      <c r="N43" s="42">
        <v>80.88</v>
      </c>
      <c r="O43" s="80">
        <v>87.64</v>
      </c>
      <c r="P43" s="42">
        <v>76.37</v>
      </c>
      <c r="Q43" s="42">
        <v>69.59</v>
      </c>
      <c r="R43" s="42">
        <v>69.290000000000006</v>
      </c>
      <c r="S43" s="42">
        <v>63.13</v>
      </c>
      <c r="T43" s="42">
        <v>57.66</v>
      </c>
      <c r="U43" s="42">
        <v>58.48</v>
      </c>
      <c r="V43" s="42">
        <v>60.21</v>
      </c>
      <c r="W43" s="42">
        <v>63.45</v>
      </c>
      <c r="X43" s="42">
        <v>80.22</v>
      </c>
      <c r="Y43" s="42">
        <v>94.79</v>
      </c>
      <c r="Z43" s="42">
        <v>81.55</v>
      </c>
      <c r="AA43" s="80">
        <v>65.53</v>
      </c>
      <c r="AB43" s="42">
        <v>60.87</v>
      </c>
      <c r="AC43" s="42">
        <v>60.87</v>
      </c>
      <c r="AD43" s="42">
        <v>59.05</v>
      </c>
      <c r="AE43" s="42">
        <v>50.6</v>
      </c>
      <c r="AF43" s="42">
        <v>63.77</v>
      </c>
      <c r="AG43" s="42">
        <v>89.7</v>
      </c>
      <c r="AH43" s="42">
        <v>88.84</v>
      </c>
      <c r="AI43" s="42">
        <v>85.61</v>
      </c>
      <c r="AJ43" s="42">
        <v>86.81</v>
      </c>
      <c r="AK43" s="42">
        <v>101.09</v>
      </c>
      <c r="AL43" s="42">
        <v>80.55</v>
      </c>
      <c r="AM43" s="80">
        <v>71.260000000000005</v>
      </c>
      <c r="AN43" s="42">
        <v>63.51</v>
      </c>
      <c r="AO43" s="42">
        <v>67.959999999999994</v>
      </c>
      <c r="AP43" s="42">
        <v>70.64</v>
      </c>
      <c r="AQ43" s="42">
        <v>64.98</v>
      </c>
      <c r="AR43" s="42">
        <v>68.42</v>
      </c>
      <c r="AS43" s="42">
        <v>60.35</v>
      </c>
      <c r="AT43" s="42">
        <v>63.9</v>
      </c>
      <c r="AU43" s="42">
        <v>82.1</v>
      </c>
      <c r="AV43" s="42">
        <v>91.71</v>
      </c>
      <c r="AW43" s="42">
        <v>103.94</v>
      </c>
      <c r="AX43" s="20">
        <f t="shared" si="0"/>
        <v>-22.290000000000003</v>
      </c>
      <c r="AY43" s="20">
        <f t="shared" si="1"/>
        <v>81.649999999999991</v>
      </c>
    </row>
    <row r="44" spans="3:51">
      <c r="C44" s="41" t="s">
        <v>40</v>
      </c>
      <c r="D44" s="42">
        <v>70.7</v>
      </c>
      <c r="E44" s="42">
        <v>70.349999999999994</v>
      </c>
      <c r="F44" s="42">
        <v>77.72</v>
      </c>
      <c r="G44" s="42">
        <v>74.97</v>
      </c>
      <c r="H44" s="42">
        <v>72.36</v>
      </c>
      <c r="I44" s="42">
        <v>73.489999999999995</v>
      </c>
      <c r="J44" s="42">
        <v>83.39</v>
      </c>
      <c r="K44" s="42">
        <v>97.82</v>
      </c>
      <c r="L44" s="42">
        <v>103.17</v>
      </c>
      <c r="M44" s="42">
        <v>101.98</v>
      </c>
      <c r="N44" s="42">
        <v>100.57</v>
      </c>
      <c r="O44" s="80">
        <v>96.73</v>
      </c>
      <c r="P44" s="42">
        <v>94</v>
      </c>
      <c r="Q44" s="42">
        <v>88.23</v>
      </c>
      <c r="R44" s="42">
        <v>86.51</v>
      </c>
      <c r="S44" s="42">
        <v>81.48</v>
      </c>
      <c r="T44" s="42">
        <v>79.11</v>
      </c>
      <c r="U44" s="42">
        <v>75.39</v>
      </c>
      <c r="V44" s="42">
        <v>75.5</v>
      </c>
      <c r="W44" s="42">
        <v>77.349999999999994</v>
      </c>
      <c r="X44" s="42">
        <v>86.69</v>
      </c>
      <c r="Y44" s="42">
        <v>105.73</v>
      </c>
      <c r="Z44" s="42">
        <v>99.52</v>
      </c>
      <c r="AA44" s="80">
        <v>92.81</v>
      </c>
      <c r="AB44" s="42">
        <v>84.48</v>
      </c>
      <c r="AC44" s="42">
        <v>79.83</v>
      </c>
      <c r="AD44" s="42">
        <v>76.540000000000006</v>
      </c>
      <c r="AE44" s="42">
        <v>72.83</v>
      </c>
      <c r="AF44" s="42">
        <v>74.39</v>
      </c>
      <c r="AG44" s="42">
        <v>82.31</v>
      </c>
      <c r="AH44" s="42">
        <v>89.35</v>
      </c>
      <c r="AI44" s="42">
        <v>89.31</v>
      </c>
      <c r="AJ44" s="42">
        <v>93.17</v>
      </c>
      <c r="AK44" s="42">
        <v>101.28</v>
      </c>
      <c r="AL44" s="42">
        <v>96.11</v>
      </c>
      <c r="AM44" s="80">
        <v>90.71</v>
      </c>
      <c r="AN44" s="42">
        <v>84.71</v>
      </c>
      <c r="AO44" s="42">
        <v>84.11</v>
      </c>
      <c r="AP44" s="42">
        <v>84.03</v>
      </c>
      <c r="AQ44" s="42">
        <v>81.59</v>
      </c>
      <c r="AR44" s="42">
        <v>79.44</v>
      </c>
      <c r="AS44" s="42">
        <v>78.349999999999994</v>
      </c>
      <c r="AT44" s="42">
        <v>78.260000000000005</v>
      </c>
      <c r="AU44" s="42">
        <v>79.62</v>
      </c>
      <c r="AV44" s="42">
        <v>87.78</v>
      </c>
      <c r="AW44" s="42">
        <v>95.7</v>
      </c>
      <c r="AX44" s="20">
        <f t="shared" si="0"/>
        <v>-9.5800000000000036</v>
      </c>
      <c r="AY44" s="20">
        <f t="shared" si="1"/>
        <v>86.12</v>
      </c>
    </row>
    <row r="45" spans="3:51">
      <c r="C45" s="41" t="s">
        <v>143</v>
      </c>
      <c r="D45" s="42">
        <v>86.23</v>
      </c>
      <c r="E45" s="42">
        <v>79.97</v>
      </c>
      <c r="F45" s="42">
        <v>82.88</v>
      </c>
      <c r="G45" s="42">
        <v>75.67</v>
      </c>
      <c r="H45" s="42">
        <v>75.34</v>
      </c>
      <c r="I45" s="42">
        <v>73.94</v>
      </c>
      <c r="J45" s="42">
        <v>80.94</v>
      </c>
      <c r="K45" s="42">
        <v>109.11</v>
      </c>
      <c r="L45" s="42">
        <v>111.42</v>
      </c>
      <c r="M45" s="42">
        <v>110.27</v>
      </c>
      <c r="N45" s="42">
        <v>105.86</v>
      </c>
      <c r="O45" s="80">
        <v>99.99</v>
      </c>
      <c r="P45" s="42">
        <v>103.72</v>
      </c>
      <c r="Q45" s="42">
        <v>100.74</v>
      </c>
      <c r="R45" s="42">
        <v>100.74</v>
      </c>
      <c r="S45" s="42">
        <v>100.74</v>
      </c>
      <c r="T45" s="42">
        <v>100.02</v>
      </c>
      <c r="U45" s="42">
        <v>88.13</v>
      </c>
      <c r="V45" s="42">
        <v>89.35</v>
      </c>
      <c r="W45" s="42">
        <v>125.69</v>
      </c>
      <c r="X45" s="42">
        <v>124.04</v>
      </c>
      <c r="Y45" s="42">
        <v>128.04</v>
      </c>
      <c r="Z45" s="42">
        <v>115.76</v>
      </c>
      <c r="AA45" s="80">
        <v>98.23</v>
      </c>
      <c r="AB45" s="42">
        <v>102.48</v>
      </c>
      <c r="AC45" s="42">
        <v>102.48</v>
      </c>
      <c r="AD45" s="42">
        <v>97.87</v>
      </c>
      <c r="AE45" s="42">
        <v>86.04</v>
      </c>
      <c r="AF45" s="42">
        <v>89.95</v>
      </c>
      <c r="AG45" s="42">
        <v>95.8</v>
      </c>
      <c r="AH45" s="42">
        <v>97.15</v>
      </c>
      <c r="AI45" s="42">
        <v>110.33</v>
      </c>
      <c r="AJ45" s="42">
        <v>110.89</v>
      </c>
      <c r="AK45" s="42">
        <v>112.01</v>
      </c>
      <c r="AL45" s="42">
        <v>93.46</v>
      </c>
      <c r="AM45" s="80">
        <v>96.52</v>
      </c>
      <c r="AN45" s="42">
        <v>91.57</v>
      </c>
      <c r="AO45" s="42">
        <v>95.54</v>
      </c>
      <c r="AP45" s="42">
        <v>91.99</v>
      </c>
      <c r="AQ45" s="42">
        <v>91.99</v>
      </c>
      <c r="AR45" s="42">
        <v>92.66</v>
      </c>
      <c r="AS45" s="42">
        <v>96.21</v>
      </c>
      <c r="AT45" s="42">
        <v>95</v>
      </c>
      <c r="AU45" s="42">
        <v>109.52</v>
      </c>
      <c r="AV45" s="42">
        <v>109.52</v>
      </c>
      <c r="AW45" s="42">
        <v>143.88</v>
      </c>
      <c r="AX45" s="20">
        <f t="shared" si="0"/>
        <v>-18.526666666666667</v>
      </c>
      <c r="AY45" s="20">
        <f t="shared" si="1"/>
        <v>125.35333333333332</v>
      </c>
    </row>
    <row r="46" spans="3:51" ht="54" customHeight="1">
      <c r="C46" s="41" t="s">
        <v>42</v>
      </c>
      <c r="D46" s="42">
        <v>73.78</v>
      </c>
      <c r="E46" s="42">
        <v>76.040000000000006</v>
      </c>
      <c r="F46" s="42">
        <v>80.92</v>
      </c>
      <c r="G46" s="42">
        <v>79.62</v>
      </c>
      <c r="H46" s="42">
        <v>75.19</v>
      </c>
      <c r="I46" s="42">
        <v>74.98</v>
      </c>
      <c r="J46" s="42">
        <v>88.81</v>
      </c>
      <c r="K46" s="42">
        <v>98.47</v>
      </c>
      <c r="L46" s="42">
        <v>103.61</v>
      </c>
      <c r="M46" s="42">
        <v>106.21</v>
      </c>
      <c r="N46" s="42">
        <v>103.32</v>
      </c>
      <c r="O46" s="80">
        <v>104.05</v>
      </c>
      <c r="P46" s="42">
        <v>96.58</v>
      </c>
      <c r="Q46" s="42">
        <v>90.4</v>
      </c>
      <c r="R46" s="42">
        <v>90.87</v>
      </c>
      <c r="S46" s="42">
        <v>86.46</v>
      </c>
      <c r="T46" s="42">
        <v>83.84</v>
      </c>
      <c r="U46" s="42">
        <v>82.38</v>
      </c>
      <c r="V46" s="42">
        <v>80.510000000000005</v>
      </c>
      <c r="W46" s="42">
        <v>84.59</v>
      </c>
      <c r="X46" s="42">
        <v>97.7</v>
      </c>
      <c r="Y46" s="42">
        <v>112.88</v>
      </c>
      <c r="Z46" s="42">
        <v>103.19</v>
      </c>
      <c r="AA46" s="80">
        <v>98.92</v>
      </c>
      <c r="AB46" s="42">
        <v>89.04</v>
      </c>
      <c r="AC46" s="42">
        <v>81.790000000000006</v>
      </c>
      <c r="AD46" s="42">
        <v>78.08</v>
      </c>
      <c r="AE46" s="42">
        <v>76.02</v>
      </c>
      <c r="AF46" s="42">
        <v>78.66</v>
      </c>
      <c r="AG46" s="42">
        <v>93.68</v>
      </c>
      <c r="AH46" s="42">
        <v>103.97</v>
      </c>
      <c r="AI46" s="42">
        <v>100.54</v>
      </c>
      <c r="AJ46" s="42">
        <v>105.12</v>
      </c>
      <c r="AK46" s="42">
        <v>111.75</v>
      </c>
      <c r="AL46" s="42">
        <v>105.15</v>
      </c>
      <c r="AM46" s="80">
        <v>98.58</v>
      </c>
      <c r="AN46" s="42">
        <v>87.44</v>
      </c>
      <c r="AO46" s="42">
        <v>86.68</v>
      </c>
      <c r="AP46" s="42">
        <v>86.33</v>
      </c>
      <c r="AQ46" s="42">
        <v>85.42</v>
      </c>
      <c r="AR46" s="42">
        <v>85.65</v>
      </c>
      <c r="AS46" s="42">
        <v>84.06</v>
      </c>
      <c r="AT46" s="42">
        <v>86.68</v>
      </c>
      <c r="AU46" s="42">
        <v>90.68</v>
      </c>
      <c r="AV46" s="42">
        <v>98.99</v>
      </c>
      <c r="AW46" s="42">
        <v>102.62</v>
      </c>
      <c r="AX46" s="20">
        <f t="shared" si="0"/>
        <v>-9.7633333333333301</v>
      </c>
      <c r="AY46" s="20">
        <f t="shared" si="1"/>
        <v>92.856666666666669</v>
      </c>
    </row>
    <row r="47" spans="3:51">
      <c r="C47" s="41" t="s">
        <v>43</v>
      </c>
      <c r="D47" s="42">
        <v>74.56</v>
      </c>
      <c r="E47" s="42">
        <v>76.290000000000006</v>
      </c>
      <c r="F47" s="42">
        <v>80.930000000000007</v>
      </c>
      <c r="G47" s="42">
        <v>81.739999999999995</v>
      </c>
      <c r="H47" s="42">
        <v>77.319999999999993</v>
      </c>
      <c r="I47" s="42">
        <v>75.959999999999994</v>
      </c>
      <c r="J47" s="42">
        <v>87.79</v>
      </c>
      <c r="K47" s="42">
        <v>102.45</v>
      </c>
      <c r="L47" s="42">
        <v>105.43</v>
      </c>
      <c r="M47" s="42">
        <v>108.7</v>
      </c>
      <c r="N47" s="42">
        <v>105.19</v>
      </c>
      <c r="O47" s="80">
        <v>104.02</v>
      </c>
      <c r="P47" s="42">
        <v>103</v>
      </c>
      <c r="Q47" s="42">
        <v>93.84</v>
      </c>
      <c r="R47" s="42">
        <v>92.23</v>
      </c>
      <c r="S47" s="42">
        <v>89.22</v>
      </c>
      <c r="T47" s="42">
        <v>83.77</v>
      </c>
      <c r="U47" s="42">
        <v>86.14</v>
      </c>
      <c r="V47" s="42">
        <v>84.34</v>
      </c>
      <c r="W47" s="42">
        <v>84.38</v>
      </c>
      <c r="X47" s="42">
        <v>95.17</v>
      </c>
      <c r="Y47" s="42">
        <v>111.32</v>
      </c>
      <c r="Z47" s="42">
        <v>109.54</v>
      </c>
      <c r="AA47" s="80">
        <v>104.86</v>
      </c>
      <c r="AB47" s="42">
        <v>88.4</v>
      </c>
      <c r="AC47" s="42">
        <v>78.81</v>
      </c>
      <c r="AD47" s="42">
        <v>77.77</v>
      </c>
      <c r="AE47" s="42">
        <v>75.56</v>
      </c>
      <c r="AF47" s="42">
        <v>77.02</v>
      </c>
      <c r="AG47" s="42">
        <v>93.59</v>
      </c>
      <c r="AH47" s="42">
        <v>104.3</v>
      </c>
      <c r="AI47" s="42">
        <v>104.6</v>
      </c>
      <c r="AJ47" s="42">
        <v>111.4</v>
      </c>
      <c r="AK47" s="42">
        <v>116.49</v>
      </c>
      <c r="AL47" s="42">
        <v>111.72</v>
      </c>
      <c r="AM47" s="80">
        <v>106.06</v>
      </c>
      <c r="AN47" s="42">
        <v>89.42</v>
      </c>
      <c r="AO47" s="42">
        <v>86.21</v>
      </c>
      <c r="AP47" s="42">
        <v>83.92</v>
      </c>
      <c r="AQ47" s="42">
        <v>82.09</v>
      </c>
      <c r="AR47" s="42">
        <v>81.290000000000006</v>
      </c>
      <c r="AS47" s="42">
        <v>79.430000000000007</v>
      </c>
      <c r="AT47" s="42">
        <v>80</v>
      </c>
      <c r="AU47" s="42">
        <v>87.31</v>
      </c>
      <c r="AV47" s="42">
        <v>96.57</v>
      </c>
      <c r="AW47" s="42">
        <v>98.63</v>
      </c>
      <c r="AX47" s="20">
        <f t="shared" si="0"/>
        <v>-7.1899999999999977</v>
      </c>
      <c r="AY47" s="20">
        <f t="shared" si="1"/>
        <v>91.44</v>
      </c>
    </row>
    <row r="48" spans="3:51" ht="22.5">
      <c r="C48" s="41" t="s">
        <v>44</v>
      </c>
      <c r="D48" s="42">
        <v>68.77</v>
      </c>
      <c r="E48" s="42">
        <v>69.97</v>
      </c>
      <c r="F48" s="42">
        <v>72.12</v>
      </c>
      <c r="G48" s="42">
        <v>74.19</v>
      </c>
      <c r="H48" s="42">
        <v>74.19</v>
      </c>
      <c r="I48" s="42">
        <v>75.23</v>
      </c>
      <c r="J48" s="42">
        <v>76.27</v>
      </c>
      <c r="K48" s="42">
        <v>78.83</v>
      </c>
      <c r="L48" s="42">
        <v>80.33</v>
      </c>
      <c r="M48" s="42">
        <v>83.21</v>
      </c>
      <c r="N48" s="42">
        <v>81.599999999999994</v>
      </c>
      <c r="O48" s="80">
        <v>83.12</v>
      </c>
      <c r="P48" s="42">
        <v>78.87</v>
      </c>
      <c r="Q48" s="42">
        <v>80.36</v>
      </c>
      <c r="R48" s="42">
        <v>81.209999999999994</v>
      </c>
      <c r="S48" s="42">
        <v>81.78</v>
      </c>
      <c r="T48" s="42">
        <v>82.24</v>
      </c>
      <c r="U48" s="42">
        <v>83.46</v>
      </c>
      <c r="V48" s="42">
        <v>83.63</v>
      </c>
      <c r="W48" s="42">
        <v>83.83</v>
      </c>
      <c r="X48" s="42">
        <v>83.89</v>
      </c>
      <c r="Y48" s="42">
        <v>84.28</v>
      </c>
      <c r="Z48" s="42">
        <v>84.53</v>
      </c>
      <c r="AA48" s="80">
        <v>84.65</v>
      </c>
      <c r="AB48" s="42">
        <v>84.85</v>
      </c>
      <c r="AC48" s="42">
        <v>85.08</v>
      </c>
      <c r="AD48" s="42">
        <v>85.23</v>
      </c>
      <c r="AE48" s="42">
        <v>85.54</v>
      </c>
      <c r="AF48" s="42">
        <v>85.63</v>
      </c>
      <c r="AG48" s="42">
        <v>86.55</v>
      </c>
      <c r="AH48" s="42">
        <v>86.67</v>
      </c>
      <c r="AI48" s="42">
        <v>86.11</v>
      </c>
      <c r="AJ48" s="42">
        <v>85.82</v>
      </c>
      <c r="AK48" s="42">
        <v>90.89</v>
      </c>
      <c r="AL48" s="42">
        <v>93.59</v>
      </c>
      <c r="AM48" s="80">
        <v>94.33</v>
      </c>
      <c r="AN48" s="42">
        <v>94.3</v>
      </c>
      <c r="AO48" s="42">
        <v>94.62</v>
      </c>
      <c r="AP48" s="42">
        <v>94.85</v>
      </c>
      <c r="AQ48" s="42">
        <v>95.16</v>
      </c>
      <c r="AR48" s="42">
        <v>94.13</v>
      </c>
      <c r="AS48" s="42">
        <v>94.5</v>
      </c>
      <c r="AT48" s="42">
        <v>94.72</v>
      </c>
      <c r="AU48" s="42">
        <v>94.04</v>
      </c>
      <c r="AV48" s="42">
        <v>94.3</v>
      </c>
      <c r="AW48" s="42">
        <v>94.77</v>
      </c>
      <c r="AX48" s="20">
        <f t="shared" si="0"/>
        <v>1.2400000000000044</v>
      </c>
      <c r="AY48" s="20">
        <f t="shared" si="1"/>
        <v>96.01</v>
      </c>
    </row>
    <row r="49" spans="3:51" ht="42" customHeight="1">
      <c r="C49" s="41" t="s">
        <v>45</v>
      </c>
      <c r="D49" s="42">
        <v>83.05</v>
      </c>
      <c r="E49" s="42">
        <v>78.66</v>
      </c>
      <c r="F49" s="42">
        <v>85.14</v>
      </c>
      <c r="G49" s="42">
        <v>80.08</v>
      </c>
      <c r="H49" s="42">
        <v>77.19</v>
      </c>
      <c r="I49" s="42">
        <v>79.37</v>
      </c>
      <c r="J49" s="42">
        <v>93.06</v>
      </c>
      <c r="K49" s="42">
        <v>112.08</v>
      </c>
      <c r="L49" s="42">
        <v>108.57</v>
      </c>
      <c r="M49" s="42">
        <v>106.74</v>
      </c>
      <c r="N49" s="42">
        <v>97.15</v>
      </c>
      <c r="O49" s="80">
        <v>101.04</v>
      </c>
      <c r="P49" s="42">
        <v>87.83</v>
      </c>
      <c r="Q49" s="42">
        <v>86.81</v>
      </c>
      <c r="R49" s="42">
        <v>92.3</v>
      </c>
      <c r="S49" s="42">
        <v>81.040000000000006</v>
      </c>
      <c r="T49" s="42">
        <v>81.64</v>
      </c>
      <c r="U49" s="42">
        <v>75.28</v>
      </c>
      <c r="V49" s="42">
        <v>77.38</v>
      </c>
      <c r="W49" s="42">
        <v>84.64</v>
      </c>
      <c r="X49" s="42">
        <v>103.23</v>
      </c>
      <c r="Y49" s="42">
        <v>123.35</v>
      </c>
      <c r="Z49" s="42">
        <v>104.85</v>
      </c>
      <c r="AA49" s="80">
        <v>104.62</v>
      </c>
      <c r="AB49" s="42">
        <v>91.18</v>
      </c>
      <c r="AC49" s="42">
        <v>81.34</v>
      </c>
      <c r="AD49" s="42">
        <v>82.07</v>
      </c>
      <c r="AE49" s="42">
        <v>75.959999999999994</v>
      </c>
      <c r="AF49" s="42">
        <v>83.26</v>
      </c>
      <c r="AG49" s="42">
        <v>106.15</v>
      </c>
      <c r="AH49" s="42">
        <v>110.45</v>
      </c>
      <c r="AI49" s="42">
        <v>93.13</v>
      </c>
      <c r="AJ49" s="42">
        <v>101.98</v>
      </c>
      <c r="AK49" s="42">
        <v>109.81</v>
      </c>
      <c r="AL49" s="42">
        <v>96.99</v>
      </c>
      <c r="AM49" s="80">
        <v>92.79</v>
      </c>
      <c r="AN49" s="42">
        <v>82.63</v>
      </c>
      <c r="AO49" s="42">
        <v>88.55</v>
      </c>
      <c r="AP49" s="42">
        <v>86.18</v>
      </c>
      <c r="AQ49" s="42">
        <v>82.41</v>
      </c>
      <c r="AR49" s="42">
        <v>85.24</v>
      </c>
      <c r="AS49" s="42">
        <v>81.34</v>
      </c>
      <c r="AT49" s="42">
        <v>84.35</v>
      </c>
      <c r="AU49" s="42">
        <v>90.34</v>
      </c>
      <c r="AV49" s="42">
        <v>96.1</v>
      </c>
      <c r="AW49" s="42">
        <v>106.61</v>
      </c>
      <c r="AX49" s="20">
        <f t="shared" si="0"/>
        <v>-13.816666666666658</v>
      </c>
      <c r="AY49" s="20">
        <f t="shared" si="1"/>
        <v>92.793333333333337</v>
      </c>
    </row>
    <row r="50" spans="3:51" ht="42" customHeight="1">
      <c r="C50" s="41" t="s">
        <v>46</v>
      </c>
      <c r="D50" s="42">
        <v>68.37</v>
      </c>
      <c r="E50" s="42">
        <v>72.81</v>
      </c>
      <c r="F50" s="42">
        <v>73.77</v>
      </c>
      <c r="G50" s="42">
        <v>72.010000000000005</v>
      </c>
      <c r="H50" s="42">
        <v>68.150000000000006</v>
      </c>
      <c r="I50" s="42">
        <v>75.41</v>
      </c>
      <c r="J50" s="42">
        <v>81.98</v>
      </c>
      <c r="K50" s="42">
        <v>84.81</v>
      </c>
      <c r="L50" s="42">
        <v>97.81</v>
      </c>
      <c r="M50" s="42">
        <v>97.18</v>
      </c>
      <c r="N50" s="42">
        <v>95.88</v>
      </c>
      <c r="O50" s="80">
        <v>99.18</v>
      </c>
      <c r="P50" s="42">
        <v>93.41</v>
      </c>
      <c r="Q50" s="42">
        <v>91.92</v>
      </c>
      <c r="R50" s="42">
        <v>94.26</v>
      </c>
      <c r="S50" s="42">
        <v>88.17</v>
      </c>
      <c r="T50" s="42">
        <v>85</v>
      </c>
      <c r="U50" s="42">
        <v>80.17</v>
      </c>
      <c r="V50" s="42">
        <v>77.319999999999993</v>
      </c>
      <c r="W50" s="42">
        <v>81.14</v>
      </c>
      <c r="X50" s="42">
        <v>96.73</v>
      </c>
      <c r="Y50" s="42">
        <v>106.21</v>
      </c>
      <c r="Z50" s="42">
        <v>95.47</v>
      </c>
      <c r="AA50" s="80">
        <v>83.89</v>
      </c>
      <c r="AB50" s="42">
        <v>83.47</v>
      </c>
      <c r="AC50" s="42">
        <v>83.2</v>
      </c>
      <c r="AD50" s="42">
        <v>76.88</v>
      </c>
      <c r="AE50" s="42">
        <v>74.67</v>
      </c>
      <c r="AF50" s="42">
        <v>77.66</v>
      </c>
      <c r="AG50" s="42">
        <v>80.400000000000006</v>
      </c>
      <c r="AH50" s="42">
        <v>87.42</v>
      </c>
      <c r="AI50" s="42">
        <v>83.57</v>
      </c>
      <c r="AJ50" s="42">
        <v>88.94</v>
      </c>
      <c r="AK50" s="42">
        <v>97.64</v>
      </c>
      <c r="AL50" s="42">
        <v>92.84</v>
      </c>
      <c r="AM50" s="80">
        <v>92.67</v>
      </c>
      <c r="AN50" s="42">
        <v>82.69</v>
      </c>
      <c r="AO50" s="42">
        <v>77.98</v>
      </c>
      <c r="AP50" s="42">
        <v>82.11</v>
      </c>
      <c r="AQ50" s="42">
        <v>79.09</v>
      </c>
      <c r="AR50" s="42">
        <v>73.16</v>
      </c>
      <c r="AS50" s="42">
        <v>74.17</v>
      </c>
      <c r="AT50" s="42">
        <v>75.55</v>
      </c>
      <c r="AU50" s="42">
        <v>80.02</v>
      </c>
      <c r="AV50" s="42">
        <v>90.21</v>
      </c>
      <c r="AW50" s="42">
        <v>97.16</v>
      </c>
      <c r="AX50" s="20">
        <f t="shared" si="0"/>
        <v>-8.4299999999999979</v>
      </c>
      <c r="AY50" s="20">
        <f t="shared" si="1"/>
        <v>88.73</v>
      </c>
    </row>
    <row r="51" spans="3:51" ht="52.5" customHeight="1">
      <c r="C51" s="41" t="s">
        <v>144</v>
      </c>
      <c r="D51" s="42">
        <v>77.010000000000005</v>
      </c>
      <c r="E51" s="42">
        <v>78.37</v>
      </c>
      <c r="F51" s="42">
        <v>84.3</v>
      </c>
      <c r="G51" s="42">
        <v>85.8</v>
      </c>
      <c r="H51" s="42">
        <v>80.819999999999993</v>
      </c>
      <c r="I51" s="42">
        <v>76.209999999999994</v>
      </c>
      <c r="J51" s="42">
        <v>86.61</v>
      </c>
      <c r="K51" s="42">
        <v>86.32</v>
      </c>
      <c r="L51" s="42">
        <v>93.64</v>
      </c>
      <c r="M51" s="42">
        <v>101.49</v>
      </c>
      <c r="N51" s="42">
        <v>104.3</v>
      </c>
      <c r="O51" s="80">
        <v>100.61</v>
      </c>
      <c r="P51" s="42">
        <v>92.2</v>
      </c>
      <c r="Q51" s="42">
        <v>82.67</v>
      </c>
      <c r="R51" s="42">
        <v>88.34</v>
      </c>
      <c r="S51" s="42">
        <v>84.13</v>
      </c>
      <c r="T51" s="42">
        <v>82.1</v>
      </c>
      <c r="U51" s="42">
        <v>82.81</v>
      </c>
      <c r="V51" s="42">
        <v>69.760000000000005</v>
      </c>
      <c r="W51" s="42">
        <v>82.98</v>
      </c>
      <c r="X51" s="42">
        <v>95.82</v>
      </c>
      <c r="Y51" s="42">
        <v>117.05</v>
      </c>
      <c r="Z51" s="42">
        <v>99.57</v>
      </c>
      <c r="AA51" s="80">
        <v>94.07</v>
      </c>
      <c r="AB51" s="42">
        <v>87.08</v>
      </c>
      <c r="AC51" s="42">
        <v>81.88</v>
      </c>
      <c r="AD51" s="42">
        <v>76.87</v>
      </c>
      <c r="AE51" s="42">
        <v>79.48</v>
      </c>
      <c r="AF51" s="42">
        <v>84.21</v>
      </c>
      <c r="AG51" s="42">
        <v>92.79</v>
      </c>
      <c r="AH51" s="42">
        <v>96.69</v>
      </c>
      <c r="AI51" s="42">
        <v>85.34</v>
      </c>
      <c r="AJ51" s="42">
        <v>91.99</v>
      </c>
      <c r="AK51" s="42">
        <v>107.68</v>
      </c>
      <c r="AL51" s="42">
        <v>93.42</v>
      </c>
      <c r="AM51" s="80">
        <v>81.3</v>
      </c>
      <c r="AN51" s="42">
        <v>79.94</v>
      </c>
      <c r="AO51" s="42">
        <v>80.430000000000007</v>
      </c>
      <c r="AP51" s="42">
        <v>79.91</v>
      </c>
      <c r="AQ51" s="42">
        <v>85.28</v>
      </c>
      <c r="AR51" s="42">
        <v>91.01</v>
      </c>
      <c r="AS51" s="42">
        <v>89.39</v>
      </c>
      <c r="AT51" s="42">
        <v>85.94</v>
      </c>
      <c r="AU51" s="42">
        <v>86.98</v>
      </c>
      <c r="AV51" s="42">
        <v>90.02</v>
      </c>
      <c r="AW51" s="42">
        <v>89.52</v>
      </c>
      <c r="AX51" s="20">
        <f t="shared" si="0"/>
        <v>-16.74666666666667</v>
      </c>
      <c r="AY51" s="20">
        <f t="shared" si="1"/>
        <v>72.773333333333326</v>
      </c>
    </row>
    <row r="52" spans="3:51">
      <c r="C52" s="41" t="s">
        <v>48</v>
      </c>
      <c r="D52" s="42">
        <v>75.42</v>
      </c>
      <c r="E52" s="42">
        <v>85.1</v>
      </c>
      <c r="F52" s="42">
        <v>84.17</v>
      </c>
      <c r="G52" s="42">
        <v>85.69</v>
      </c>
      <c r="H52" s="42">
        <v>81.98</v>
      </c>
      <c r="I52" s="42">
        <v>85.04</v>
      </c>
      <c r="J52" s="42">
        <v>102.58</v>
      </c>
      <c r="K52" s="42">
        <v>102.58</v>
      </c>
      <c r="L52" s="42">
        <v>101.16</v>
      </c>
      <c r="M52" s="42">
        <v>105.27</v>
      </c>
      <c r="N52" s="42">
        <v>105.38</v>
      </c>
      <c r="O52" s="80">
        <v>104.55</v>
      </c>
      <c r="P52" s="42">
        <v>102.1</v>
      </c>
      <c r="Q52" s="42">
        <v>99.37</v>
      </c>
      <c r="R52" s="42">
        <v>95.3</v>
      </c>
      <c r="S52" s="42">
        <v>95.13</v>
      </c>
      <c r="T52" s="42">
        <v>95.13</v>
      </c>
      <c r="U52" s="42">
        <v>93.18</v>
      </c>
      <c r="V52" s="42">
        <v>92.51</v>
      </c>
      <c r="W52" s="42">
        <v>96.17</v>
      </c>
      <c r="X52" s="42">
        <v>103.27</v>
      </c>
      <c r="Y52" s="42">
        <v>113.21</v>
      </c>
      <c r="Z52" s="42">
        <v>115.13</v>
      </c>
      <c r="AA52" s="80">
        <v>115.95</v>
      </c>
      <c r="AB52" s="42">
        <v>103.94</v>
      </c>
      <c r="AC52" s="42">
        <v>97.07</v>
      </c>
      <c r="AD52" s="42">
        <v>84.4</v>
      </c>
      <c r="AE52" s="42">
        <v>84.52</v>
      </c>
      <c r="AF52" s="42">
        <v>84.52</v>
      </c>
      <c r="AG52" s="42">
        <v>93.76</v>
      </c>
      <c r="AH52" s="42">
        <v>106.32</v>
      </c>
      <c r="AI52" s="42">
        <v>106.85</v>
      </c>
      <c r="AJ52" s="42">
        <v>104.83</v>
      </c>
      <c r="AK52" s="42">
        <v>109.28</v>
      </c>
      <c r="AL52" s="42">
        <v>106.87</v>
      </c>
      <c r="AM52" s="80">
        <v>100.77</v>
      </c>
      <c r="AN52" s="42">
        <v>100.26</v>
      </c>
      <c r="AO52" s="42">
        <v>100.49</v>
      </c>
      <c r="AP52" s="42">
        <v>102.05</v>
      </c>
      <c r="AQ52" s="42">
        <v>98.6</v>
      </c>
      <c r="AR52" s="42">
        <v>99.32</v>
      </c>
      <c r="AS52" s="42">
        <v>97.86</v>
      </c>
      <c r="AT52" s="42">
        <v>103.97</v>
      </c>
      <c r="AU52" s="42">
        <v>105.28</v>
      </c>
      <c r="AV52" s="42">
        <v>110.45</v>
      </c>
      <c r="AW52" s="42">
        <v>112.22</v>
      </c>
      <c r="AX52" s="20">
        <f t="shared" si="0"/>
        <v>-2.1633333333333318</v>
      </c>
      <c r="AY52" s="20">
        <f t="shared" si="1"/>
        <v>110.05666666666667</v>
      </c>
    </row>
    <row r="53" spans="3:51">
      <c r="C53" s="41" t="s">
        <v>49</v>
      </c>
      <c r="D53" s="42">
        <v>69.37</v>
      </c>
      <c r="E53" s="42">
        <v>72.84</v>
      </c>
      <c r="F53" s="42">
        <v>79.34</v>
      </c>
      <c r="G53" s="42">
        <v>75.66</v>
      </c>
      <c r="H53" s="42">
        <v>70.38</v>
      </c>
      <c r="I53" s="42">
        <v>69.459999999999994</v>
      </c>
      <c r="J53" s="42">
        <v>88.03</v>
      </c>
      <c r="K53" s="42">
        <v>97.35</v>
      </c>
      <c r="L53" s="42">
        <v>106.75</v>
      </c>
      <c r="M53" s="42">
        <v>108.79</v>
      </c>
      <c r="N53" s="42">
        <v>105.68</v>
      </c>
      <c r="O53" s="80">
        <v>108.48</v>
      </c>
      <c r="P53" s="42">
        <v>93.95</v>
      </c>
      <c r="Q53" s="42">
        <v>85.94</v>
      </c>
      <c r="R53" s="42">
        <v>86.6</v>
      </c>
      <c r="S53" s="42">
        <v>80.930000000000007</v>
      </c>
      <c r="T53" s="42">
        <v>77.459999999999994</v>
      </c>
      <c r="U53" s="42">
        <v>74.650000000000006</v>
      </c>
      <c r="V53" s="42">
        <v>75.37</v>
      </c>
      <c r="W53" s="42">
        <v>78.33</v>
      </c>
      <c r="X53" s="42">
        <v>95.5</v>
      </c>
      <c r="Y53" s="42">
        <v>110.81</v>
      </c>
      <c r="Z53" s="42">
        <v>92.7</v>
      </c>
      <c r="AA53" s="80">
        <v>85.83</v>
      </c>
      <c r="AB53" s="42">
        <v>78.39</v>
      </c>
      <c r="AC53" s="42">
        <v>74.06</v>
      </c>
      <c r="AD53" s="42">
        <v>71.599999999999994</v>
      </c>
      <c r="AE53" s="42">
        <v>67.83</v>
      </c>
      <c r="AF53" s="42">
        <v>72.37</v>
      </c>
      <c r="AG53" s="42">
        <v>91.96</v>
      </c>
      <c r="AH53" s="42">
        <v>106.02</v>
      </c>
      <c r="AI53" s="42">
        <v>100.77</v>
      </c>
      <c r="AJ53" s="42">
        <v>103.79</v>
      </c>
      <c r="AK53" s="42">
        <v>110.97</v>
      </c>
      <c r="AL53" s="42">
        <v>101.84</v>
      </c>
      <c r="AM53" s="80">
        <v>92.09</v>
      </c>
      <c r="AN53" s="42">
        <v>79.88</v>
      </c>
      <c r="AO53" s="42">
        <v>80.680000000000007</v>
      </c>
      <c r="AP53" s="42">
        <v>81.06</v>
      </c>
      <c r="AQ53" s="42">
        <v>82.18</v>
      </c>
      <c r="AR53" s="42">
        <v>82.47</v>
      </c>
      <c r="AS53" s="42">
        <v>80.95</v>
      </c>
      <c r="AT53" s="42">
        <v>86.63</v>
      </c>
      <c r="AU53" s="42">
        <v>88.7</v>
      </c>
      <c r="AV53" s="42">
        <v>100.77</v>
      </c>
      <c r="AW53" s="42">
        <v>107.24</v>
      </c>
      <c r="AX53" s="20">
        <f t="shared" si="0"/>
        <v>-14.723333333333334</v>
      </c>
      <c r="AY53" s="20">
        <f t="shared" si="1"/>
        <v>92.516666666666666</v>
      </c>
    </row>
    <row r="54" spans="3:51" ht="22.5">
      <c r="C54" s="41" t="s">
        <v>50</v>
      </c>
      <c r="D54" s="42">
        <v>68.540000000000006</v>
      </c>
      <c r="E54" s="42">
        <v>70.98</v>
      </c>
      <c r="F54" s="42">
        <v>74.489999999999995</v>
      </c>
      <c r="G54" s="42">
        <v>69.94</v>
      </c>
      <c r="H54" s="42">
        <v>64.73</v>
      </c>
      <c r="I54" s="42">
        <v>68.44</v>
      </c>
      <c r="J54" s="42">
        <v>81.91</v>
      </c>
      <c r="K54" s="42">
        <v>93.88</v>
      </c>
      <c r="L54" s="42">
        <v>95.32</v>
      </c>
      <c r="M54" s="42">
        <v>97.97</v>
      </c>
      <c r="N54" s="42">
        <v>96.69</v>
      </c>
      <c r="O54" s="80">
        <v>93.32</v>
      </c>
      <c r="P54" s="42">
        <v>86.47</v>
      </c>
      <c r="Q54" s="42">
        <v>81.11</v>
      </c>
      <c r="R54" s="42">
        <v>79.849999999999994</v>
      </c>
      <c r="S54" s="42">
        <v>73.709999999999994</v>
      </c>
      <c r="T54" s="42">
        <v>72.16</v>
      </c>
      <c r="U54" s="42">
        <v>69.959999999999994</v>
      </c>
      <c r="V54" s="42">
        <v>69.03</v>
      </c>
      <c r="W54" s="42">
        <v>72.290000000000006</v>
      </c>
      <c r="X54" s="42">
        <v>87.76</v>
      </c>
      <c r="Y54" s="42">
        <v>105.52</v>
      </c>
      <c r="Z54" s="42">
        <v>96.45</v>
      </c>
      <c r="AA54" s="80">
        <v>85.09</v>
      </c>
      <c r="AB54" s="42">
        <v>75.83</v>
      </c>
      <c r="AC54" s="42">
        <v>70.8</v>
      </c>
      <c r="AD54" s="42">
        <v>70.05</v>
      </c>
      <c r="AE54" s="42">
        <v>64.62</v>
      </c>
      <c r="AF54" s="42">
        <v>69.45</v>
      </c>
      <c r="AG54" s="42">
        <v>86.86</v>
      </c>
      <c r="AH54" s="42">
        <v>92.61</v>
      </c>
      <c r="AI54" s="42">
        <v>87.89</v>
      </c>
      <c r="AJ54" s="42">
        <v>90.36</v>
      </c>
      <c r="AK54" s="42">
        <v>98.24</v>
      </c>
      <c r="AL54" s="42">
        <v>87.9</v>
      </c>
      <c r="AM54" s="80">
        <v>81.83</v>
      </c>
      <c r="AN54" s="42">
        <v>75.739999999999995</v>
      </c>
      <c r="AO54" s="42">
        <v>75.540000000000006</v>
      </c>
      <c r="AP54" s="42">
        <v>76.44</v>
      </c>
      <c r="AQ54" s="42">
        <v>75.180000000000007</v>
      </c>
      <c r="AR54" s="42">
        <v>71.8</v>
      </c>
      <c r="AS54" s="42">
        <v>72.2</v>
      </c>
      <c r="AT54" s="42">
        <v>71.97</v>
      </c>
      <c r="AU54" s="42">
        <v>78.989999999999995</v>
      </c>
      <c r="AV54" s="42">
        <v>90.45</v>
      </c>
      <c r="AW54" s="42">
        <v>101.84</v>
      </c>
      <c r="AX54" s="20">
        <f t="shared" si="0"/>
        <v>-13.829999999999998</v>
      </c>
      <c r="AY54" s="20">
        <f t="shared" si="1"/>
        <v>88.01</v>
      </c>
    </row>
    <row r="55" spans="3:51" ht="22.5">
      <c r="C55" s="41" t="s">
        <v>51</v>
      </c>
      <c r="D55" s="42">
        <v>70.11</v>
      </c>
      <c r="E55" s="42">
        <v>71.62</v>
      </c>
      <c r="F55" s="42">
        <v>75.45</v>
      </c>
      <c r="G55" s="42">
        <v>67.62</v>
      </c>
      <c r="H55" s="42">
        <v>64.8</v>
      </c>
      <c r="I55" s="42">
        <v>71.540000000000006</v>
      </c>
      <c r="J55" s="42">
        <v>90.62</v>
      </c>
      <c r="K55" s="42">
        <v>101.11</v>
      </c>
      <c r="L55" s="42">
        <v>100.91</v>
      </c>
      <c r="M55" s="42">
        <v>99.76</v>
      </c>
      <c r="N55" s="42">
        <v>97.26</v>
      </c>
      <c r="O55" s="80">
        <v>91.4</v>
      </c>
      <c r="P55" s="42">
        <v>81.069999999999993</v>
      </c>
      <c r="Q55" s="42">
        <v>78.22</v>
      </c>
      <c r="R55" s="42">
        <v>78.7</v>
      </c>
      <c r="S55" s="42">
        <v>69.73</v>
      </c>
      <c r="T55" s="42">
        <v>71.38</v>
      </c>
      <c r="U55" s="42">
        <v>68.98</v>
      </c>
      <c r="V55" s="42">
        <v>65.44</v>
      </c>
      <c r="W55" s="42">
        <v>73.88</v>
      </c>
      <c r="X55" s="42">
        <v>99.21</v>
      </c>
      <c r="Y55" s="42">
        <v>105.89</v>
      </c>
      <c r="Z55" s="42">
        <v>92.38</v>
      </c>
      <c r="AA55" s="80">
        <v>82.3</v>
      </c>
      <c r="AB55" s="42">
        <v>73.709999999999994</v>
      </c>
      <c r="AC55" s="42">
        <v>67.650000000000006</v>
      </c>
      <c r="AD55" s="42">
        <v>64.94</v>
      </c>
      <c r="AE55" s="42">
        <v>59.09</v>
      </c>
      <c r="AF55" s="42">
        <v>65.34</v>
      </c>
      <c r="AG55" s="42">
        <v>83.2</v>
      </c>
      <c r="AH55" s="42">
        <v>86.9</v>
      </c>
      <c r="AI55" s="42">
        <v>85.24</v>
      </c>
      <c r="AJ55" s="42">
        <v>91.77</v>
      </c>
      <c r="AK55" s="42">
        <v>100.97</v>
      </c>
      <c r="AL55" s="42">
        <v>87.61</v>
      </c>
      <c r="AM55" s="80">
        <v>78.5</v>
      </c>
      <c r="AN55" s="42">
        <v>71.78</v>
      </c>
      <c r="AO55" s="42">
        <v>72.739999999999995</v>
      </c>
      <c r="AP55" s="42">
        <v>73.91</v>
      </c>
      <c r="AQ55" s="42">
        <v>72</v>
      </c>
      <c r="AR55" s="42">
        <v>68.069999999999993</v>
      </c>
      <c r="AS55" s="42">
        <v>67.760000000000005</v>
      </c>
      <c r="AT55" s="42">
        <v>68.7</v>
      </c>
      <c r="AU55" s="42">
        <v>80.790000000000006</v>
      </c>
      <c r="AV55" s="42">
        <v>93.96</v>
      </c>
      <c r="AW55" s="42">
        <v>104.14</v>
      </c>
      <c r="AX55" s="20">
        <f t="shared" si="0"/>
        <v>-18.14</v>
      </c>
      <c r="AY55" s="20">
        <f t="shared" si="1"/>
        <v>86</v>
      </c>
    </row>
    <row r="56" spans="3:51">
      <c r="C56" s="41" t="s">
        <v>52</v>
      </c>
      <c r="D56" s="42">
        <v>72.47</v>
      </c>
      <c r="E56" s="42">
        <v>74.599999999999994</v>
      </c>
      <c r="F56" s="42">
        <v>77.680000000000007</v>
      </c>
      <c r="G56" s="42">
        <v>74.7</v>
      </c>
      <c r="H56" s="42">
        <v>69.03</v>
      </c>
      <c r="I56" s="42">
        <v>69.22</v>
      </c>
      <c r="J56" s="42">
        <v>87.21</v>
      </c>
      <c r="K56" s="42">
        <v>97.93</v>
      </c>
      <c r="L56" s="42">
        <v>104.42</v>
      </c>
      <c r="M56" s="42">
        <v>104.74</v>
      </c>
      <c r="N56" s="42">
        <v>105.65</v>
      </c>
      <c r="O56" s="80">
        <v>101.52</v>
      </c>
      <c r="P56" s="42">
        <v>98.2</v>
      </c>
      <c r="Q56" s="42">
        <v>86.87</v>
      </c>
      <c r="R56" s="42">
        <v>88.49</v>
      </c>
      <c r="S56" s="42">
        <v>83.31</v>
      </c>
      <c r="T56" s="42">
        <v>82.61</v>
      </c>
      <c r="U56" s="42">
        <v>82.44</v>
      </c>
      <c r="V56" s="42">
        <v>80.78</v>
      </c>
      <c r="W56" s="42">
        <v>83.85</v>
      </c>
      <c r="X56" s="42">
        <v>90.11</v>
      </c>
      <c r="Y56" s="42">
        <v>112.94</v>
      </c>
      <c r="Z56" s="42">
        <v>108.54</v>
      </c>
      <c r="AA56" s="80">
        <v>95.68</v>
      </c>
      <c r="AB56" s="42">
        <v>85.57</v>
      </c>
      <c r="AC56" s="42">
        <v>75.09</v>
      </c>
      <c r="AD56" s="42">
        <v>74.92</v>
      </c>
      <c r="AE56" s="42">
        <v>75.59</v>
      </c>
      <c r="AF56" s="42">
        <v>77.239999999999995</v>
      </c>
      <c r="AG56" s="42">
        <v>94.12</v>
      </c>
      <c r="AH56" s="42">
        <v>105.3</v>
      </c>
      <c r="AI56" s="42">
        <v>107.07</v>
      </c>
      <c r="AJ56" s="42">
        <v>104.05</v>
      </c>
      <c r="AK56" s="42">
        <v>102.16</v>
      </c>
      <c r="AL56" s="42">
        <v>101.39</v>
      </c>
      <c r="AM56" s="80">
        <v>93.1</v>
      </c>
      <c r="AN56" s="42">
        <v>83.58</v>
      </c>
      <c r="AO56" s="42">
        <v>85.07</v>
      </c>
      <c r="AP56" s="42">
        <v>88.14</v>
      </c>
      <c r="AQ56" s="42">
        <v>87.03</v>
      </c>
      <c r="AR56" s="42">
        <v>84.51</v>
      </c>
      <c r="AS56" s="42">
        <v>84.14</v>
      </c>
      <c r="AT56" s="42">
        <v>79.97</v>
      </c>
      <c r="AU56" s="42">
        <v>81</v>
      </c>
      <c r="AV56" s="42">
        <v>94.72</v>
      </c>
      <c r="AW56" s="42">
        <v>106.77</v>
      </c>
      <c r="AX56" s="20">
        <f t="shared" si="0"/>
        <v>-9.846666666666664</v>
      </c>
      <c r="AY56" s="20">
        <f t="shared" si="1"/>
        <v>96.923333333333332</v>
      </c>
    </row>
    <row r="57" spans="3:51">
      <c r="C57" s="41" t="s">
        <v>53</v>
      </c>
      <c r="D57" s="42">
        <v>70.69</v>
      </c>
      <c r="E57" s="42">
        <v>76.599999999999994</v>
      </c>
      <c r="F57" s="42">
        <v>79.069999999999993</v>
      </c>
      <c r="G57" s="42">
        <v>71.17</v>
      </c>
      <c r="H57" s="42">
        <v>65.13</v>
      </c>
      <c r="I57" s="42">
        <v>66.61</v>
      </c>
      <c r="J57" s="42">
        <v>84.39</v>
      </c>
      <c r="K57" s="42">
        <v>95.23</v>
      </c>
      <c r="L57" s="42">
        <v>97.02</v>
      </c>
      <c r="M57" s="42">
        <v>98.21</v>
      </c>
      <c r="N57" s="42">
        <v>97.62</v>
      </c>
      <c r="O57" s="80">
        <v>95.69</v>
      </c>
      <c r="P57" s="42">
        <v>87.18</v>
      </c>
      <c r="Q57" s="42">
        <v>78.12</v>
      </c>
      <c r="R57" s="42">
        <v>78.78</v>
      </c>
      <c r="S57" s="42">
        <v>75.48</v>
      </c>
      <c r="T57" s="42">
        <v>71.59</v>
      </c>
      <c r="U57" s="42">
        <v>66.930000000000007</v>
      </c>
      <c r="V57" s="42">
        <v>67.86</v>
      </c>
      <c r="W57" s="42">
        <v>69.16</v>
      </c>
      <c r="X57" s="42">
        <v>80.430000000000007</v>
      </c>
      <c r="Y57" s="42">
        <v>99.49</v>
      </c>
      <c r="Z57" s="42">
        <v>93.84</v>
      </c>
      <c r="AA57" s="80">
        <v>88.79</v>
      </c>
      <c r="AB57" s="42">
        <v>78.45</v>
      </c>
      <c r="AC57" s="42">
        <v>70.900000000000006</v>
      </c>
      <c r="AD57" s="42">
        <v>70.42</v>
      </c>
      <c r="AE57" s="42">
        <v>65.94</v>
      </c>
      <c r="AF57" s="42">
        <v>67.28</v>
      </c>
      <c r="AG57" s="42">
        <v>92.03</v>
      </c>
      <c r="AH57" s="42">
        <v>98.92</v>
      </c>
      <c r="AI57" s="42">
        <v>88.45</v>
      </c>
      <c r="AJ57" s="42">
        <v>90.12</v>
      </c>
      <c r="AK57" s="42">
        <v>100.41</v>
      </c>
      <c r="AL57" s="42">
        <v>85.97</v>
      </c>
      <c r="AM57" s="80">
        <v>82.57</v>
      </c>
      <c r="AN57" s="42">
        <v>71.39</v>
      </c>
      <c r="AO57" s="42">
        <v>71.09</v>
      </c>
      <c r="AP57" s="42">
        <v>74.88</v>
      </c>
      <c r="AQ57" s="42">
        <v>72.05</v>
      </c>
      <c r="AR57" s="42">
        <v>74.61</v>
      </c>
      <c r="AS57" s="42">
        <v>71.94</v>
      </c>
      <c r="AT57" s="42">
        <v>73.55</v>
      </c>
      <c r="AU57" s="42">
        <v>75.06</v>
      </c>
      <c r="AV57" s="42">
        <v>88.06</v>
      </c>
      <c r="AW57" s="42">
        <v>98.06</v>
      </c>
      <c r="AX57" s="20">
        <f t="shared" si="0"/>
        <v>-10.35333333333333</v>
      </c>
      <c r="AY57" s="20">
        <f t="shared" si="1"/>
        <v>87.706666666666678</v>
      </c>
    </row>
    <row r="58" spans="3:51">
      <c r="C58" s="41" t="s">
        <v>54</v>
      </c>
      <c r="D58" s="42">
        <v>64.83</v>
      </c>
      <c r="E58" s="42">
        <v>69</v>
      </c>
      <c r="F58" s="42">
        <v>73.069999999999993</v>
      </c>
      <c r="G58" s="42">
        <v>71.099999999999994</v>
      </c>
      <c r="H58" s="42">
        <v>66.66</v>
      </c>
      <c r="I58" s="42">
        <v>67.09</v>
      </c>
      <c r="J58" s="42">
        <v>71.319999999999993</v>
      </c>
      <c r="K58" s="42">
        <v>81.59</v>
      </c>
      <c r="L58" s="42">
        <v>88.8</v>
      </c>
      <c r="M58" s="42">
        <v>95.19</v>
      </c>
      <c r="N58" s="42">
        <v>96.86</v>
      </c>
      <c r="O58" s="80">
        <v>96.09</v>
      </c>
      <c r="P58" s="42">
        <v>90.47</v>
      </c>
      <c r="Q58" s="42">
        <v>87.16</v>
      </c>
      <c r="R58" s="42">
        <v>83</v>
      </c>
      <c r="S58" s="42">
        <v>78.64</v>
      </c>
      <c r="T58" s="42">
        <v>76.19</v>
      </c>
      <c r="U58" s="42">
        <v>74.66</v>
      </c>
      <c r="V58" s="42">
        <v>73.06</v>
      </c>
      <c r="W58" s="42">
        <v>74.39</v>
      </c>
      <c r="X58" s="42">
        <v>82.9</v>
      </c>
      <c r="Y58" s="42">
        <v>95.43</v>
      </c>
      <c r="Z58" s="42">
        <v>93.84</v>
      </c>
      <c r="AA58" s="80">
        <v>88.21</v>
      </c>
      <c r="AB58" s="42">
        <v>79.37</v>
      </c>
      <c r="AC58" s="42">
        <v>75.459999999999994</v>
      </c>
      <c r="AD58" s="42">
        <v>72.64</v>
      </c>
      <c r="AE58" s="42">
        <v>69.91</v>
      </c>
      <c r="AF58" s="42">
        <v>69.569999999999993</v>
      </c>
      <c r="AG58" s="42">
        <v>76.3</v>
      </c>
      <c r="AH58" s="42">
        <v>84.42</v>
      </c>
      <c r="AI58" s="42">
        <v>84.61</v>
      </c>
      <c r="AJ58" s="42">
        <v>85.72</v>
      </c>
      <c r="AK58" s="42">
        <v>90.34</v>
      </c>
      <c r="AL58" s="42">
        <v>88.65</v>
      </c>
      <c r="AM58" s="80">
        <v>86.44</v>
      </c>
      <c r="AN58" s="42">
        <v>81.98</v>
      </c>
      <c r="AO58" s="42">
        <v>79.459999999999994</v>
      </c>
      <c r="AP58" s="42">
        <v>78.239999999999995</v>
      </c>
      <c r="AQ58" s="42">
        <v>77.17</v>
      </c>
      <c r="AR58" s="42">
        <v>75.64</v>
      </c>
      <c r="AS58" s="42">
        <v>75.2</v>
      </c>
      <c r="AT58" s="42">
        <v>73.61</v>
      </c>
      <c r="AU58" s="42">
        <v>78.16</v>
      </c>
      <c r="AV58" s="42">
        <v>83.92</v>
      </c>
      <c r="AW58" s="42">
        <v>98.87</v>
      </c>
      <c r="AX58" s="20">
        <f t="shared" si="0"/>
        <v>-3.4066666666666712</v>
      </c>
      <c r="AY58" s="20">
        <f t="shared" si="1"/>
        <v>95.463333333333338</v>
      </c>
    </row>
    <row r="59" spans="3:51" ht="22.5">
      <c r="C59" s="41" t="s">
        <v>55</v>
      </c>
      <c r="D59" s="42">
        <v>65.489999999999995</v>
      </c>
      <c r="E59" s="42">
        <v>71.45</v>
      </c>
      <c r="F59" s="42">
        <v>78.290000000000006</v>
      </c>
      <c r="G59" s="42">
        <v>73.08</v>
      </c>
      <c r="H59" s="42">
        <v>66.5</v>
      </c>
      <c r="I59" s="42">
        <v>67.599999999999994</v>
      </c>
      <c r="J59" s="42">
        <v>71.77</v>
      </c>
      <c r="K59" s="42">
        <v>94.28</v>
      </c>
      <c r="L59" s="42">
        <v>94.07</v>
      </c>
      <c r="M59" s="42">
        <v>99</v>
      </c>
      <c r="N59" s="42">
        <v>95.12</v>
      </c>
      <c r="O59" s="80">
        <v>88.61</v>
      </c>
      <c r="P59" s="42">
        <v>88.9</v>
      </c>
      <c r="Q59" s="42">
        <v>79.27</v>
      </c>
      <c r="R59" s="42">
        <v>80</v>
      </c>
      <c r="S59" s="42">
        <v>73</v>
      </c>
      <c r="T59" s="42">
        <v>69.78</v>
      </c>
      <c r="U59" s="42">
        <v>65.73</v>
      </c>
      <c r="V59" s="42">
        <v>63.28</v>
      </c>
      <c r="W59" s="42">
        <v>71.86</v>
      </c>
      <c r="X59" s="42">
        <v>92.29</v>
      </c>
      <c r="Y59" s="42">
        <v>108.95</v>
      </c>
      <c r="Z59" s="42">
        <v>100.58</v>
      </c>
      <c r="AA59" s="80">
        <v>80.650000000000006</v>
      </c>
      <c r="AB59" s="42">
        <v>67.510000000000005</v>
      </c>
      <c r="AC59" s="42">
        <v>64.23</v>
      </c>
      <c r="AD59" s="42">
        <v>67.150000000000006</v>
      </c>
      <c r="AE59" s="42">
        <v>62.25</v>
      </c>
      <c r="AF59" s="42">
        <v>67.319999999999993</v>
      </c>
      <c r="AG59" s="42">
        <v>90.53</v>
      </c>
      <c r="AH59" s="42">
        <v>94.58</v>
      </c>
      <c r="AI59" s="42">
        <v>91.42</v>
      </c>
      <c r="AJ59" s="42">
        <v>94.1</v>
      </c>
      <c r="AK59" s="42">
        <v>97.25</v>
      </c>
      <c r="AL59" s="42">
        <v>90.09</v>
      </c>
      <c r="AM59" s="80">
        <v>81.2</v>
      </c>
      <c r="AN59" s="42">
        <v>71.64</v>
      </c>
      <c r="AO59" s="42">
        <v>76.349999999999994</v>
      </c>
      <c r="AP59" s="42">
        <v>78.260000000000005</v>
      </c>
      <c r="AQ59" s="42">
        <v>75.12</v>
      </c>
      <c r="AR59" s="42">
        <v>72.69</v>
      </c>
      <c r="AS59" s="42">
        <v>68.94</v>
      </c>
      <c r="AT59" s="42">
        <v>69.900000000000006</v>
      </c>
      <c r="AU59" s="42">
        <v>74.81</v>
      </c>
      <c r="AV59" s="42">
        <v>92.49</v>
      </c>
      <c r="AW59" s="42">
        <v>100.13</v>
      </c>
      <c r="AX59" s="20">
        <f t="shared" si="0"/>
        <v>-18.246666666666666</v>
      </c>
      <c r="AY59" s="20">
        <f t="shared" si="1"/>
        <v>81.883333333333326</v>
      </c>
    </row>
    <row r="60" spans="3:51" ht="22.5">
      <c r="C60" s="41" t="s">
        <v>56</v>
      </c>
      <c r="D60" s="42">
        <v>74.05</v>
      </c>
      <c r="E60" s="42">
        <v>72.430000000000007</v>
      </c>
      <c r="F60" s="42">
        <v>77.849999999999994</v>
      </c>
      <c r="G60" s="42">
        <v>73.48</v>
      </c>
      <c r="H60" s="42">
        <v>62.88</v>
      </c>
      <c r="I60" s="42">
        <v>71.75</v>
      </c>
      <c r="J60" s="42">
        <v>91.81</v>
      </c>
      <c r="K60" s="42">
        <v>102.21</v>
      </c>
      <c r="L60" s="42">
        <v>100.5</v>
      </c>
      <c r="M60" s="42">
        <v>102.37</v>
      </c>
      <c r="N60" s="42">
        <v>104.91</v>
      </c>
      <c r="O60" s="80">
        <v>97.89</v>
      </c>
      <c r="P60" s="42">
        <v>92</v>
      </c>
      <c r="Q60" s="42">
        <v>80.17</v>
      </c>
      <c r="R60" s="42">
        <v>81.510000000000005</v>
      </c>
      <c r="S60" s="42">
        <v>78.62</v>
      </c>
      <c r="T60" s="42">
        <v>70.36</v>
      </c>
      <c r="U60" s="42">
        <v>70.2</v>
      </c>
      <c r="V60" s="42">
        <v>72.62</v>
      </c>
      <c r="W60" s="42">
        <v>77.77</v>
      </c>
      <c r="X60" s="42">
        <v>92.09</v>
      </c>
      <c r="Y60" s="42">
        <v>119.22</v>
      </c>
      <c r="Z60" s="42">
        <v>97.87</v>
      </c>
      <c r="AA60" s="80">
        <v>80.760000000000005</v>
      </c>
      <c r="AB60" s="42">
        <v>72.09</v>
      </c>
      <c r="AC60" s="42">
        <v>66.95</v>
      </c>
      <c r="AD60" s="42">
        <v>71.59</v>
      </c>
      <c r="AE60" s="42">
        <v>62.38</v>
      </c>
      <c r="AF60" s="42">
        <v>68.61</v>
      </c>
      <c r="AG60" s="42">
        <v>98.87</v>
      </c>
      <c r="AH60" s="42">
        <v>105.55</v>
      </c>
      <c r="AI60" s="42">
        <v>95.62</v>
      </c>
      <c r="AJ60" s="42">
        <v>93.07</v>
      </c>
      <c r="AK60" s="42">
        <v>101.03</v>
      </c>
      <c r="AL60" s="42">
        <v>87.51</v>
      </c>
      <c r="AM60" s="80">
        <v>81.72</v>
      </c>
      <c r="AN60" s="42">
        <v>75.290000000000006</v>
      </c>
      <c r="AO60" s="42">
        <v>73.48</v>
      </c>
      <c r="AP60" s="42">
        <v>78.25</v>
      </c>
      <c r="AQ60" s="42">
        <v>76.650000000000006</v>
      </c>
      <c r="AR60" s="42">
        <v>71.760000000000005</v>
      </c>
      <c r="AS60" s="42">
        <v>73.209999999999994</v>
      </c>
      <c r="AT60" s="42">
        <v>70.92</v>
      </c>
      <c r="AU60" s="42">
        <v>78.08</v>
      </c>
      <c r="AV60" s="42">
        <v>92.74</v>
      </c>
      <c r="AW60" s="42">
        <v>105.39</v>
      </c>
      <c r="AX60" s="20">
        <f t="shared" si="0"/>
        <v>-20.75</v>
      </c>
      <c r="AY60" s="20">
        <f t="shared" si="1"/>
        <v>84.64</v>
      </c>
    </row>
    <row r="61" spans="3:51">
      <c r="C61" s="41" t="s">
        <v>57</v>
      </c>
      <c r="D61" s="42">
        <v>73.59</v>
      </c>
      <c r="E61" s="42">
        <v>78.72</v>
      </c>
      <c r="F61" s="42">
        <v>82.38</v>
      </c>
      <c r="G61" s="42">
        <v>75.62</v>
      </c>
      <c r="H61" s="42">
        <v>65.2</v>
      </c>
      <c r="I61" s="42">
        <v>75.510000000000005</v>
      </c>
      <c r="J61" s="42">
        <v>79.400000000000006</v>
      </c>
      <c r="K61" s="42">
        <v>103.97</v>
      </c>
      <c r="L61" s="42">
        <v>108.46</v>
      </c>
      <c r="M61" s="42">
        <v>102.56</v>
      </c>
      <c r="N61" s="42">
        <v>103.03</v>
      </c>
      <c r="O61" s="80">
        <v>98.54</v>
      </c>
      <c r="P61" s="42">
        <v>96.15</v>
      </c>
      <c r="Q61" s="42">
        <v>86.62</v>
      </c>
      <c r="R61" s="42">
        <v>84.59</v>
      </c>
      <c r="S61" s="42">
        <v>75.849999999999994</v>
      </c>
      <c r="T61" s="42">
        <v>72.819999999999993</v>
      </c>
      <c r="U61" s="42">
        <v>74.95</v>
      </c>
      <c r="V61" s="42">
        <v>77.38</v>
      </c>
      <c r="W61" s="42">
        <v>78.95</v>
      </c>
      <c r="X61" s="42">
        <v>103.31</v>
      </c>
      <c r="Y61" s="42">
        <v>118.19</v>
      </c>
      <c r="Z61" s="42">
        <v>106.08</v>
      </c>
      <c r="AA61" s="80">
        <v>95.9</v>
      </c>
      <c r="AB61" s="42">
        <v>87.83</v>
      </c>
      <c r="AC61" s="42">
        <v>78.34</v>
      </c>
      <c r="AD61" s="42">
        <v>73.92</v>
      </c>
      <c r="AE61" s="42">
        <v>67.38</v>
      </c>
      <c r="AF61" s="42">
        <v>71.62</v>
      </c>
      <c r="AG61" s="42">
        <v>100.82</v>
      </c>
      <c r="AH61" s="42">
        <v>108.57</v>
      </c>
      <c r="AI61" s="42">
        <v>104.73</v>
      </c>
      <c r="AJ61" s="42">
        <v>105.06</v>
      </c>
      <c r="AK61" s="42">
        <v>110.58</v>
      </c>
      <c r="AL61" s="42">
        <v>95.15</v>
      </c>
      <c r="AM61" s="80">
        <v>85.87</v>
      </c>
      <c r="AN61" s="42">
        <v>77.95</v>
      </c>
      <c r="AO61" s="42">
        <v>81.680000000000007</v>
      </c>
      <c r="AP61" s="42">
        <v>81.02</v>
      </c>
      <c r="AQ61" s="42">
        <v>78.430000000000007</v>
      </c>
      <c r="AR61" s="42">
        <v>77.97</v>
      </c>
      <c r="AS61" s="42">
        <v>78.010000000000005</v>
      </c>
      <c r="AT61" s="42">
        <v>77.7</v>
      </c>
      <c r="AU61" s="42">
        <v>85.66</v>
      </c>
      <c r="AV61" s="42">
        <v>94.66</v>
      </c>
      <c r="AW61" s="42">
        <v>111.01</v>
      </c>
      <c r="AX61" s="20">
        <f t="shared" si="0"/>
        <v>-17.006666666666661</v>
      </c>
      <c r="AY61" s="20">
        <f t="shared" si="1"/>
        <v>94.003333333333345</v>
      </c>
    </row>
    <row r="62" spans="3:51">
      <c r="C62" s="41" t="s">
        <v>58</v>
      </c>
      <c r="D62" s="42">
        <v>68.52</v>
      </c>
      <c r="E62" s="42">
        <v>70.88</v>
      </c>
      <c r="F62" s="42">
        <v>73.3</v>
      </c>
      <c r="G62" s="42">
        <v>68.489999999999995</v>
      </c>
      <c r="H62" s="42">
        <v>56.42</v>
      </c>
      <c r="I62" s="42">
        <v>66.430000000000007</v>
      </c>
      <c r="J62" s="42">
        <v>83.63</v>
      </c>
      <c r="K62" s="42">
        <v>93.95</v>
      </c>
      <c r="L62" s="42">
        <v>94.33</v>
      </c>
      <c r="M62" s="42">
        <v>97.96</v>
      </c>
      <c r="N62" s="42">
        <v>92.77</v>
      </c>
      <c r="O62" s="80">
        <v>89.7</v>
      </c>
      <c r="P62" s="42">
        <v>72.19</v>
      </c>
      <c r="Q62" s="42">
        <v>66.89</v>
      </c>
      <c r="R62" s="42">
        <v>71.95</v>
      </c>
      <c r="S62" s="42">
        <v>63.79</v>
      </c>
      <c r="T62" s="42">
        <v>62.03</v>
      </c>
      <c r="U62" s="42">
        <v>57.23</v>
      </c>
      <c r="V62" s="42">
        <v>58.98</v>
      </c>
      <c r="W62" s="42">
        <v>67.94</v>
      </c>
      <c r="X62" s="42">
        <v>86.73</v>
      </c>
      <c r="Y62" s="42">
        <v>104.17</v>
      </c>
      <c r="Z62" s="42">
        <v>90.87</v>
      </c>
      <c r="AA62" s="80">
        <v>70.98</v>
      </c>
      <c r="AB62" s="42">
        <v>59.19</v>
      </c>
      <c r="AC62" s="42">
        <v>58.57</v>
      </c>
      <c r="AD62" s="42">
        <v>53.8</v>
      </c>
      <c r="AE62" s="42">
        <v>49.75</v>
      </c>
      <c r="AF62" s="42">
        <v>65.260000000000005</v>
      </c>
      <c r="AG62" s="42">
        <v>95.83</v>
      </c>
      <c r="AH62" s="42">
        <v>92.25</v>
      </c>
      <c r="AI62" s="42">
        <v>79.55</v>
      </c>
      <c r="AJ62" s="42">
        <v>83.44</v>
      </c>
      <c r="AK62" s="42">
        <v>95.87</v>
      </c>
      <c r="AL62" s="42">
        <v>74.09</v>
      </c>
      <c r="AM62" s="80">
        <v>73.099999999999994</v>
      </c>
      <c r="AN62" s="42">
        <v>63.3</v>
      </c>
      <c r="AO62" s="42">
        <v>71.11</v>
      </c>
      <c r="AP62" s="42">
        <v>67.73</v>
      </c>
      <c r="AQ62" s="42">
        <v>61.86</v>
      </c>
      <c r="AR62" s="42">
        <v>62.36</v>
      </c>
      <c r="AS62" s="42">
        <v>63.82</v>
      </c>
      <c r="AT62" s="42">
        <v>63.37</v>
      </c>
      <c r="AU62" s="42">
        <v>78.12</v>
      </c>
      <c r="AV62" s="42">
        <v>91.19</v>
      </c>
      <c r="AW62" s="42">
        <v>99.32</v>
      </c>
      <c r="AX62" s="20">
        <f t="shared" si="0"/>
        <v>-21.406666666666666</v>
      </c>
      <c r="AY62" s="20">
        <f t="shared" si="1"/>
        <v>77.913333333333327</v>
      </c>
    </row>
    <row r="63" spans="3:51" ht="22.5">
      <c r="C63" s="41" t="s">
        <v>59</v>
      </c>
      <c r="D63" s="42">
        <v>68.56</v>
      </c>
      <c r="E63" s="42">
        <v>71.86</v>
      </c>
      <c r="F63" s="42">
        <v>73.47</v>
      </c>
      <c r="G63" s="42">
        <v>67.290000000000006</v>
      </c>
      <c r="H63" s="42">
        <v>61.91</v>
      </c>
      <c r="I63" s="42">
        <v>67.33</v>
      </c>
      <c r="J63" s="42">
        <v>91.83</v>
      </c>
      <c r="K63" s="42">
        <v>98.19</v>
      </c>
      <c r="L63" s="42">
        <v>93.53</v>
      </c>
      <c r="M63" s="42">
        <v>99.57</v>
      </c>
      <c r="N63" s="42">
        <v>91.91</v>
      </c>
      <c r="O63" s="80">
        <v>90.37</v>
      </c>
      <c r="P63" s="42">
        <v>83.71</v>
      </c>
      <c r="Q63" s="42">
        <v>76.52</v>
      </c>
      <c r="R63" s="42">
        <v>76.739999999999995</v>
      </c>
      <c r="S63" s="42">
        <v>68.64</v>
      </c>
      <c r="T63" s="42">
        <v>67.8</v>
      </c>
      <c r="U63" s="42">
        <v>68.03</v>
      </c>
      <c r="V63" s="42">
        <v>67.2</v>
      </c>
      <c r="W63" s="42">
        <v>69.69</v>
      </c>
      <c r="X63" s="42">
        <v>84.76</v>
      </c>
      <c r="Y63" s="42">
        <v>117.07</v>
      </c>
      <c r="Z63" s="42">
        <v>98.73</v>
      </c>
      <c r="AA63" s="80">
        <v>82.72</v>
      </c>
      <c r="AB63" s="42">
        <v>69.8</v>
      </c>
      <c r="AC63" s="42">
        <v>66.52</v>
      </c>
      <c r="AD63" s="42">
        <v>65.48</v>
      </c>
      <c r="AE63" s="42">
        <v>61.04</v>
      </c>
      <c r="AF63" s="42">
        <v>71.67</v>
      </c>
      <c r="AG63" s="42">
        <v>92.89</v>
      </c>
      <c r="AH63" s="42">
        <v>99.29</v>
      </c>
      <c r="AI63" s="42">
        <v>85.7</v>
      </c>
      <c r="AJ63" s="42">
        <v>93.42</v>
      </c>
      <c r="AK63" s="42">
        <v>100.36</v>
      </c>
      <c r="AL63" s="42">
        <v>85.49</v>
      </c>
      <c r="AM63" s="80">
        <v>77.569999999999993</v>
      </c>
      <c r="AN63" s="42">
        <v>71.08</v>
      </c>
      <c r="AO63" s="42">
        <v>73.489999999999995</v>
      </c>
      <c r="AP63" s="42">
        <v>75.8</v>
      </c>
      <c r="AQ63" s="42">
        <v>76.069999999999993</v>
      </c>
      <c r="AR63" s="42">
        <v>74.14</v>
      </c>
      <c r="AS63" s="42">
        <v>73.38</v>
      </c>
      <c r="AT63" s="42">
        <v>70.14</v>
      </c>
      <c r="AU63" s="42">
        <v>77.58</v>
      </c>
      <c r="AV63" s="42">
        <v>95.42</v>
      </c>
      <c r="AW63" s="42">
        <v>103.48</v>
      </c>
      <c r="AX63" s="20">
        <f t="shared" si="0"/>
        <v>-22.11333333333333</v>
      </c>
      <c r="AY63" s="20">
        <f t="shared" si="1"/>
        <v>81.366666666666674</v>
      </c>
    </row>
    <row r="64" spans="3:51">
      <c r="C64" s="41" t="s">
        <v>60</v>
      </c>
      <c r="D64" s="42">
        <v>70.5</v>
      </c>
      <c r="E64" s="42">
        <v>73.53</v>
      </c>
      <c r="F64" s="42">
        <v>77.84</v>
      </c>
      <c r="G64" s="42">
        <v>75.709999999999994</v>
      </c>
      <c r="H64" s="42">
        <v>71.2</v>
      </c>
      <c r="I64" s="42">
        <v>74.33</v>
      </c>
      <c r="J64" s="42">
        <v>93.34</v>
      </c>
      <c r="K64" s="42">
        <v>97.82</v>
      </c>
      <c r="L64" s="42">
        <v>96.82</v>
      </c>
      <c r="M64" s="42">
        <v>99.94</v>
      </c>
      <c r="N64" s="42">
        <v>101.89</v>
      </c>
      <c r="O64" s="80">
        <v>98.22</v>
      </c>
      <c r="P64" s="42">
        <v>90.12</v>
      </c>
      <c r="Q64" s="42">
        <v>82.71</v>
      </c>
      <c r="R64" s="42">
        <v>80.19</v>
      </c>
      <c r="S64" s="42">
        <v>76.510000000000005</v>
      </c>
      <c r="T64" s="42">
        <v>74.010000000000005</v>
      </c>
      <c r="U64" s="42">
        <v>72.48</v>
      </c>
      <c r="V64" s="42">
        <v>70.989999999999995</v>
      </c>
      <c r="W64" s="42">
        <v>74.349999999999994</v>
      </c>
      <c r="X64" s="42">
        <v>85.19</v>
      </c>
      <c r="Y64" s="42">
        <v>103.22</v>
      </c>
      <c r="Z64" s="42">
        <v>103.74</v>
      </c>
      <c r="AA64" s="80">
        <v>93.69</v>
      </c>
      <c r="AB64" s="42">
        <v>81.8</v>
      </c>
      <c r="AC64" s="42">
        <v>75.349999999999994</v>
      </c>
      <c r="AD64" s="42">
        <v>72.7</v>
      </c>
      <c r="AE64" s="42">
        <v>66.55</v>
      </c>
      <c r="AF64" s="42">
        <v>68.14</v>
      </c>
      <c r="AG64" s="42">
        <v>82.88</v>
      </c>
      <c r="AH64" s="42">
        <v>88.58</v>
      </c>
      <c r="AI64" s="42">
        <v>83.78</v>
      </c>
      <c r="AJ64" s="42">
        <v>84.88</v>
      </c>
      <c r="AK64" s="42">
        <v>94.03</v>
      </c>
      <c r="AL64" s="42">
        <v>86.01</v>
      </c>
      <c r="AM64" s="80">
        <v>84.17</v>
      </c>
      <c r="AN64" s="42">
        <v>81.31</v>
      </c>
      <c r="AO64" s="42">
        <v>78.28</v>
      </c>
      <c r="AP64" s="42">
        <v>80.290000000000006</v>
      </c>
      <c r="AQ64" s="42">
        <v>77.739999999999995</v>
      </c>
      <c r="AR64" s="42">
        <v>75.12</v>
      </c>
      <c r="AS64" s="42">
        <v>73.040000000000006</v>
      </c>
      <c r="AT64" s="42">
        <v>74.25</v>
      </c>
      <c r="AU64" s="42">
        <v>78.33</v>
      </c>
      <c r="AV64" s="42">
        <v>89.31</v>
      </c>
      <c r="AW64" s="42">
        <v>97.17</v>
      </c>
      <c r="AX64" s="20">
        <f t="shared" si="0"/>
        <v>-7.0366666666666662</v>
      </c>
      <c r="AY64" s="20">
        <f t="shared" si="1"/>
        <v>90.13333333333334</v>
      </c>
    </row>
    <row r="65" spans="3:51">
      <c r="C65" s="41" t="s">
        <v>61</v>
      </c>
      <c r="D65" s="42">
        <v>64.77</v>
      </c>
      <c r="E65" s="42">
        <v>66.319999999999993</v>
      </c>
      <c r="F65" s="42">
        <v>68.33</v>
      </c>
      <c r="G65" s="42">
        <v>60.51</v>
      </c>
      <c r="H65" s="42">
        <v>57.06</v>
      </c>
      <c r="I65" s="42">
        <v>61.96</v>
      </c>
      <c r="J65" s="42">
        <v>77.86</v>
      </c>
      <c r="K65" s="42">
        <v>91.78</v>
      </c>
      <c r="L65" s="42">
        <v>92.54</v>
      </c>
      <c r="M65" s="42">
        <v>92.7</v>
      </c>
      <c r="N65" s="42">
        <v>91.34</v>
      </c>
      <c r="O65" s="80">
        <v>92.42</v>
      </c>
      <c r="P65" s="42">
        <v>76.760000000000005</v>
      </c>
      <c r="Q65" s="42">
        <v>76.48</v>
      </c>
      <c r="R65" s="42">
        <v>76.64</v>
      </c>
      <c r="S65" s="42">
        <v>67.37</v>
      </c>
      <c r="T65" s="42">
        <v>65.989999999999995</v>
      </c>
      <c r="U65" s="42">
        <v>63.21</v>
      </c>
      <c r="V65" s="42">
        <v>63.81</v>
      </c>
      <c r="W65" s="42">
        <v>68.62</v>
      </c>
      <c r="X65" s="42">
        <v>93.12</v>
      </c>
      <c r="Y65" s="42">
        <v>113.66</v>
      </c>
      <c r="Z65" s="42">
        <v>92.99</v>
      </c>
      <c r="AA65" s="80">
        <v>78.36</v>
      </c>
      <c r="AB65" s="42">
        <v>69.36</v>
      </c>
      <c r="AC65" s="42">
        <v>67.39</v>
      </c>
      <c r="AD65" s="42">
        <v>65.92</v>
      </c>
      <c r="AE65" s="42">
        <v>54.86</v>
      </c>
      <c r="AF65" s="42">
        <v>68.319999999999993</v>
      </c>
      <c r="AG65" s="42">
        <v>90.13</v>
      </c>
      <c r="AH65" s="42">
        <v>93.6</v>
      </c>
      <c r="AI65" s="42">
        <v>85.08</v>
      </c>
      <c r="AJ65" s="42">
        <v>89.67</v>
      </c>
      <c r="AK65" s="42">
        <v>100.05</v>
      </c>
      <c r="AL65" s="42">
        <v>80.36</v>
      </c>
      <c r="AM65" s="80">
        <v>74.27</v>
      </c>
      <c r="AN65" s="42">
        <v>71.16</v>
      </c>
      <c r="AO65" s="42">
        <v>68.83</v>
      </c>
      <c r="AP65" s="42">
        <v>74.27</v>
      </c>
      <c r="AQ65" s="42">
        <v>72.680000000000007</v>
      </c>
      <c r="AR65" s="42">
        <v>66.22</v>
      </c>
      <c r="AS65" s="42">
        <v>68.39</v>
      </c>
      <c r="AT65" s="42">
        <v>66.36</v>
      </c>
      <c r="AU65" s="42">
        <v>77.14</v>
      </c>
      <c r="AV65" s="42">
        <v>89.13</v>
      </c>
      <c r="AW65" s="42">
        <v>101.11</v>
      </c>
      <c r="AX65" s="20">
        <f t="shared" si="0"/>
        <v>-20.453333333333333</v>
      </c>
      <c r="AY65" s="20">
        <f t="shared" si="1"/>
        <v>80.656666666666666</v>
      </c>
    </row>
    <row r="66" spans="3:51">
      <c r="C66" s="41" t="s">
        <v>62</v>
      </c>
      <c r="D66" s="42">
        <v>73.8</v>
      </c>
      <c r="E66" s="42">
        <v>73.069999999999993</v>
      </c>
      <c r="F66" s="42">
        <v>77.680000000000007</v>
      </c>
      <c r="G66" s="42">
        <v>77.56</v>
      </c>
      <c r="H66" s="42">
        <v>72.16</v>
      </c>
      <c r="I66" s="42">
        <v>72.14</v>
      </c>
      <c r="J66" s="42">
        <v>90.81</v>
      </c>
      <c r="K66" s="42">
        <v>104.79</v>
      </c>
      <c r="L66" s="42">
        <v>101.76</v>
      </c>
      <c r="M66" s="42">
        <v>108.06</v>
      </c>
      <c r="N66" s="42">
        <v>106.24</v>
      </c>
      <c r="O66" s="80">
        <v>102.51</v>
      </c>
      <c r="P66" s="42">
        <v>91.67</v>
      </c>
      <c r="Q66" s="42">
        <v>89.81</v>
      </c>
      <c r="R66" s="42">
        <v>88.78</v>
      </c>
      <c r="S66" s="42">
        <v>84.02</v>
      </c>
      <c r="T66" s="42">
        <v>84.84</v>
      </c>
      <c r="U66" s="42">
        <v>77.540000000000006</v>
      </c>
      <c r="V66" s="42">
        <v>75.91</v>
      </c>
      <c r="W66" s="42">
        <v>78</v>
      </c>
      <c r="X66" s="42">
        <v>92.28</v>
      </c>
      <c r="Y66" s="42">
        <v>111.76</v>
      </c>
      <c r="Z66" s="42">
        <v>102.59</v>
      </c>
      <c r="AA66" s="80">
        <v>99.15</v>
      </c>
      <c r="AB66" s="42">
        <v>81.569999999999993</v>
      </c>
      <c r="AC66" s="42">
        <v>77.66</v>
      </c>
      <c r="AD66" s="42">
        <v>81.11</v>
      </c>
      <c r="AE66" s="42">
        <v>76.09</v>
      </c>
      <c r="AF66" s="42">
        <v>77.239999999999995</v>
      </c>
      <c r="AG66" s="42">
        <v>89.99</v>
      </c>
      <c r="AH66" s="42">
        <v>92.58</v>
      </c>
      <c r="AI66" s="42">
        <v>87.68</v>
      </c>
      <c r="AJ66" s="42">
        <v>89.13</v>
      </c>
      <c r="AK66" s="42">
        <v>101.64</v>
      </c>
      <c r="AL66" s="42">
        <v>93.62</v>
      </c>
      <c r="AM66" s="80">
        <v>86.38</v>
      </c>
      <c r="AN66" s="42">
        <v>81.459999999999994</v>
      </c>
      <c r="AO66" s="42">
        <v>77.78</v>
      </c>
      <c r="AP66" s="42">
        <v>77.81</v>
      </c>
      <c r="AQ66" s="42">
        <v>79.14</v>
      </c>
      <c r="AR66" s="42">
        <v>71.94</v>
      </c>
      <c r="AS66" s="42">
        <v>77.11</v>
      </c>
      <c r="AT66" s="42">
        <v>76.84</v>
      </c>
      <c r="AU66" s="42">
        <v>84.72</v>
      </c>
      <c r="AV66" s="42">
        <v>94.47</v>
      </c>
      <c r="AW66" s="42">
        <v>109.77</v>
      </c>
      <c r="AX66" s="20">
        <f t="shared" si="0"/>
        <v>-11.14</v>
      </c>
      <c r="AY66" s="20">
        <f t="shared" si="1"/>
        <v>98.63</v>
      </c>
    </row>
    <row r="67" spans="3:51">
      <c r="C67" s="41" t="s">
        <v>63</v>
      </c>
      <c r="D67" s="42">
        <v>60.03</v>
      </c>
      <c r="E67" s="42">
        <v>61.89</v>
      </c>
      <c r="F67" s="42">
        <v>61.29</v>
      </c>
      <c r="G67" s="42">
        <v>57.5</v>
      </c>
      <c r="H67" s="42">
        <v>57.87</v>
      </c>
      <c r="I67" s="42">
        <v>57.81</v>
      </c>
      <c r="J67" s="42">
        <v>57.62</v>
      </c>
      <c r="K67" s="42">
        <v>67.69</v>
      </c>
      <c r="L67" s="42">
        <v>76.14</v>
      </c>
      <c r="M67" s="42">
        <v>79.62</v>
      </c>
      <c r="N67" s="42">
        <v>77.37</v>
      </c>
      <c r="O67" s="80">
        <v>75.73</v>
      </c>
      <c r="P67" s="42">
        <v>75.540000000000006</v>
      </c>
      <c r="Q67" s="42">
        <v>72.03</v>
      </c>
      <c r="R67" s="42">
        <v>67.72</v>
      </c>
      <c r="S67" s="42">
        <v>63.78</v>
      </c>
      <c r="T67" s="42">
        <v>61.59</v>
      </c>
      <c r="U67" s="42">
        <v>58.84</v>
      </c>
      <c r="V67" s="42">
        <v>57.76</v>
      </c>
      <c r="W67" s="42">
        <v>57.81</v>
      </c>
      <c r="X67" s="42">
        <v>66.53</v>
      </c>
      <c r="Y67" s="42">
        <v>86.68</v>
      </c>
      <c r="Z67" s="42">
        <v>83.51</v>
      </c>
      <c r="AA67" s="80">
        <v>66.040000000000006</v>
      </c>
      <c r="AB67" s="42">
        <v>70.459999999999994</v>
      </c>
      <c r="AC67" s="42">
        <v>64.260000000000005</v>
      </c>
      <c r="AD67" s="42">
        <v>67.48</v>
      </c>
      <c r="AE67" s="42">
        <v>60.46</v>
      </c>
      <c r="AF67" s="42">
        <v>63.92</v>
      </c>
      <c r="AG67" s="42">
        <v>76.62</v>
      </c>
      <c r="AH67" s="42">
        <v>84.09</v>
      </c>
      <c r="AI67" s="42">
        <v>83.76</v>
      </c>
      <c r="AJ67" s="42">
        <v>80.73</v>
      </c>
      <c r="AK67" s="42">
        <v>90.45</v>
      </c>
      <c r="AL67" s="42">
        <v>82.68</v>
      </c>
      <c r="AM67" s="80">
        <v>76.92</v>
      </c>
      <c r="AN67" s="42">
        <v>73.400000000000006</v>
      </c>
      <c r="AO67" s="42">
        <v>71.739999999999995</v>
      </c>
      <c r="AP67" s="42">
        <v>73.599999999999994</v>
      </c>
      <c r="AQ67" s="42">
        <v>74.44</v>
      </c>
      <c r="AR67" s="42">
        <v>68.47</v>
      </c>
      <c r="AS67" s="42">
        <v>70.08</v>
      </c>
      <c r="AT67" s="42">
        <v>71.58</v>
      </c>
      <c r="AU67" s="42">
        <v>73.459999999999994</v>
      </c>
      <c r="AV67" s="42">
        <v>82.13</v>
      </c>
      <c r="AW67" s="42">
        <v>89.57</v>
      </c>
      <c r="AX67" s="20">
        <f t="shared" si="0"/>
        <v>-12.686666666666667</v>
      </c>
      <c r="AY67" s="20">
        <f t="shared" si="1"/>
        <v>76.883333333333326</v>
      </c>
    </row>
    <row r="68" spans="3:51">
      <c r="C68" s="41" t="s">
        <v>64</v>
      </c>
      <c r="D68" s="42">
        <v>63.27</v>
      </c>
      <c r="E68" s="42">
        <v>65.88</v>
      </c>
      <c r="F68" s="42">
        <v>71.61</v>
      </c>
      <c r="G68" s="42">
        <v>65.64</v>
      </c>
      <c r="H68" s="42">
        <v>58.47</v>
      </c>
      <c r="I68" s="42">
        <v>58.9</v>
      </c>
      <c r="J68" s="42">
        <v>80.94</v>
      </c>
      <c r="K68" s="42">
        <v>86</v>
      </c>
      <c r="L68" s="42">
        <v>85.55</v>
      </c>
      <c r="M68" s="42">
        <v>89.69</v>
      </c>
      <c r="N68" s="42">
        <v>93.79</v>
      </c>
      <c r="O68" s="80">
        <v>89.31</v>
      </c>
      <c r="P68" s="42">
        <v>85.43</v>
      </c>
      <c r="Q68" s="42">
        <v>71.47</v>
      </c>
      <c r="R68" s="42">
        <v>71.37</v>
      </c>
      <c r="S68" s="42">
        <v>63.67</v>
      </c>
      <c r="T68" s="42">
        <v>62.93</v>
      </c>
      <c r="U68" s="42">
        <v>63.04</v>
      </c>
      <c r="V68" s="42">
        <v>62.99</v>
      </c>
      <c r="W68" s="42">
        <v>63.7</v>
      </c>
      <c r="X68" s="42">
        <v>85.26</v>
      </c>
      <c r="Y68" s="42">
        <v>111.04</v>
      </c>
      <c r="Z68" s="42">
        <v>100.38</v>
      </c>
      <c r="AA68" s="80">
        <v>77.78</v>
      </c>
      <c r="AB68" s="42">
        <v>71.209999999999994</v>
      </c>
      <c r="AC68" s="42">
        <v>66.489999999999995</v>
      </c>
      <c r="AD68" s="42">
        <v>65.11</v>
      </c>
      <c r="AE68" s="42">
        <v>57.98</v>
      </c>
      <c r="AF68" s="42">
        <v>66.34</v>
      </c>
      <c r="AG68" s="42">
        <v>79.89</v>
      </c>
      <c r="AH68" s="42">
        <v>91.02</v>
      </c>
      <c r="AI68" s="42">
        <v>80.5</v>
      </c>
      <c r="AJ68" s="42">
        <v>87.29</v>
      </c>
      <c r="AK68" s="42">
        <v>94</v>
      </c>
      <c r="AL68" s="42">
        <v>83.54</v>
      </c>
      <c r="AM68" s="80">
        <v>80.790000000000006</v>
      </c>
      <c r="AN68" s="42">
        <v>78.36</v>
      </c>
      <c r="AO68" s="42">
        <v>73.16</v>
      </c>
      <c r="AP68" s="42">
        <v>72.28</v>
      </c>
      <c r="AQ68" s="42">
        <v>69.81</v>
      </c>
      <c r="AR68" s="42">
        <v>63.58</v>
      </c>
      <c r="AS68" s="42">
        <v>63.79</v>
      </c>
      <c r="AT68" s="42">
        <v>67.489999999999995</v>
      </c>
      <c r="AU68" s="42">
        <v>74.63</v>
      </c>
      <c r="AV68" s="42">
        <v>88.75</v>
      </c>
      <c r="AW68" s="42">
        <v>100.16</v>
      </c>
      <c r="AX68" s="20">
        <f t="shared" si="0"/>
        <v>-15.616666666666665</v>
      </c>
      <c r="AY68" s="20">
        <f t="shared" si="1"/>
        <v>84.543333333333337</v>
      </c>
    </row>
    <row r="69" spans="3:51" ht="22.5">
      <c r="C69" s="41" t="s">
        <v>65</v>
      </c>
      <c r="D69" s="42">
        <v>76.55</v>
      </c>
      <c r="E69" s="42">
        <v>81.62</v>
      </c>
      <c r="F69" s="42">
        <v>85.14</v>
      </c>
      <c r="G69" s="42">
        <v>82.22</v>
      </c>
      <c r="H69" s="42">
        <v>77.77</v>
      </c>
      <c r="I69" s="42">
        <v>81.319999999999993</v>
      </c>
      <c r="J69" s="42">
        <v>91.32</v>
      </c>
      <c r="K69" s="42">
        <v>100.63</v>
      </c>
      <c r="L69" s="42">
        <v>102.02</v>
      </c>
      <c r="M69" s="42">
        <v>104.23</v>
      </c>
      <c r="N69" s="42">
        <v>105.32</v>
      </c>
      <c r="O69" s="80">
        <v>105.53</v>
      </c>
      <c r="P69" s="42">
        <v>96.17</v>
      </c>
      <c r="Q69" s="42">
        <v>92.84</v>
      </c>
      <c r="R69" s="42">
        <v>93.22</v>
      </c>
      <c r="S69" s="42">
        <v>85.43</v>
      </c>
      <c r="T69" s="42">
        <v>81.86</v>
      </c>
      <c r="U69" s="42">
        <v>79.66</v>
      </c>
      <c r="V69" s="42">
        <v>78.3</v>
      </c>
      <c r="W69" s="42">
        <v>83.49</v>
      </c>
      <c r="X69" s="42">
        <v>96.33</v>
      </c>
      <c r="Y69" s="42">
        <v>110.98</v>
      </c>
      <c r="Z69" s="42">
        <v>106.31</v>
      </c>
      <c r="AA69" s="80">
        <v>92.84</v>
      </c>
      <c r="AB69" s="42">
        <v>90.72</v>
      </c>
      <c r="AC69" s="42">
        <v>84.77</v>
      </c>
      <c r="AD69" s="42">
        <v>80.260000000000005</v>
      </c>
      <c r="AE69" s="42">
        <v>77.459999999999994</v>
      </c>
      <c r="AF69" s="42">
        <v>82.37</v>
      </c>
      <c r="AG69" s="42">
        <v>95.23</v>
      </c>
      <c r="AH69" s="42">
        <v>101.6</v>
      </c>
      <c r="AI69" s="42">
        <v>98.28</v>
      </c>
      <c r="AJ69" s="42">
        <v>98.99</v>
      </c>
      <c r="AK69" s="42">
        <v>107.3</v>
      </c>
      <c r="AL69" s="42">
        <v>98.47</v>
      </c>
      <c r="AM69" s="80">
        <v>91.21</v>
      </c>
      <c r="AN69" s="42">
        <v>84.59</v>
      </c>
      <c r="AO69" s="42">
        <v>86.68</v>
      </c>
      <c r="AP69" s="42">
        <v>86.96</v>
      </c>
      <c r="AQ69" s="42">
        <v>83.33</v>
      </c>
      <c r="AR69" s="42">
        <v>82.32</v>
      </c>
      <c r="AS69" s="42">
        <v>80.989999999999995</v>
      </c>
      <c r="AT69" s="42">
        <v>78.73</v>
      </c>
      <c r="AU69" s="42">
        <v>86.22</v>
      </c>
      <c r="AV69" s="42">
        <v>95.16</v>
      </c>
      <c r="AW69" s="42">
        <v>105.91</v>
      </c>
      <c r="AX69" s="20">
        <f t="shared" si="0"/>
        <v>-10.976666666666668</v>
      </c>
      <c r="AY69" s="20">
        <f t="shared" si="1"/>
        <v>94.933333333333323</v>
      </c>
    </row>
    <row r="70" spans="3:51">
      <c r="C70" s="41" t="s">
        <v>66</v>
      </c>
      <c r="D70" s="42">
        <v>77.510000000000005</v>
      </c>
      <c r="E70" s="42">
        <v>82.06</v>
      </c>
      <c r="F70" s="42">
        <v>82.98</v>
      </c>
      <c r="G70" s="42">
        <v>80.040000000000006</v>
      </c>
      <c r="H70" s="42">
        <v>73.900000000000006</v>
      </c>
      <c r="I70" s="42">
        <v>79.540000000000006</v>
      </c>
      <c r="J70" s="42">
        <v>91</v>
      </c>
      <c r="K70" s="42">
        <v>102.98</v>
      </c>
      <c r="L70" s="42">
        <v>108.07</v>
      </c>
      <c r="M70" s="42">
        <v>111.49</v>
      </c>
      <c r="N70" s="42">
        <v>115.48</v>
      </c>
      <c r="O70" s="80">
        <v>115.51</v>
      </c>
      <c r="P70" s="42">
        <v>111.94</v>
      </c>
      <c r="Q70" s="42">
        <v>105.08</v>
      </c>
      <c r="R70" s="42">
        <v>103.58</v>
      </c>
      <c r="S70" s="42">
        <v>99.83</v>
      </c>
      <c r="T70" s="42">
        <v>90.81</v>
      </c>
      <c r="U70" s="42">
        <v>84.92</v>
      </c>
      <c r="V70" s="42">
        <v>84.67</v>
      </c>
      <c r="W70" s="42">
        <v>85.3</v>
      </c>
      <c r="X70" s="42">
        <v>98.16</v>
      </c>
      <c r="Y70" s="42">
        <v>115.71</v>
      </c>
      <c r="Z70" s="42">
        <v>110.95</v>
      </c>
      <c r="AA70" s="80">
        <v>101.47</v>
      </c>
      <c r="AB70" s="42">
        <v>89.18</v>
      </c>
      <c r="AC70" s="42">
        <v>83.53</v>
      </c>
      <c r="AD70" s="42">
        <v>79.16</v>
      </c>
      <c r="AE70" s="42">
        <v>79.150000000000006</v>
      </c>
      <c r="AF70" s="42">
        <v>79.489999999999995</v>
      </c>
      <c r="AG70" s="42">
        <v>94.95</v>
      </c>
      <c r="AH70" s="42">
        <v>105.59</v>
      </c>
      <c r="AI70" s="42">
        <v>107.09</v>
      </c>
      <c r="AJ70" s="42">
        <v>103.78</v>
      </c>
      <c r="AK70" s="42">
        <v>108.38</v>
      </c>
      <c r="AL70" s="42">
        <v>101.47</v>
      </c>
      <c r="AM70" s="80">
        <v>98.43</v>
      </c>
      <c r="AN70" s="42">
        <v>90.54</v>
      </c>
      <c r="AO70" s="42">
        <v>93.65</v>
      </c>
      <c r="AP70" s="42">
        <v>92.35</v>
      </c>
      <c r="AQ70" s="42">
        <v>88.16</v>
      </c>
      <c r="AR70" s="42">
        <v>83.81</v>
      </c>
      <c r="AS70" s="42">
        <v>79.62</v>
      </c>
      <c r="AT70" s="42">
        <v>79.83</v>
      </c>
      <c r="AU70" s="42">
        <v>85.26</v>
      </c>
      <c r="AV70" s="42">
        <v>96.06</v>
      </c>
      <c r="AW70" s="42">
        <v>112.62</v>
      </c>
      <c r="AX70" s="20">
        <f t="shared" ref="AX70:AX99" si="2">((O70-M70)+(AA70-Y70)+(AM70-AK70))/3</f>
        <v>-6.7233333333333247</v>
      </c>
      <c r="AY70" s="20">
        <f t="shared" ref="AY70:AY99" si="3">AW70+AX70</f>
        <v>105.89666666666668</v>
      </c>
    </row>
    <row r="71" spans="3:51">
      <c r="C71" s="41" t="s">
        <v>67</v>
      </c>
      <c r="D71" s="42">
        <v>70.48</v>
      </c>
      <c r="E71" s="42">
        <v>76.989999999999995</v>
      </c>
      <c r="F71" s="42">
        <v>77.680000000000007</v>
      </c>
      <c r="G71" s="42">
        <v>73.59</v>
      </c>
      <c r="H71" s="42">
        <v>67.989999999999995</v>
      </c>
      <c r="I71" s="42">
        <v>74.47</v>
      </c>
      <c r="J71" s="42">
        <v>85.35</v>
      </c>
      <c r="K71" s="42">
        <v>101.1</v>
      </c>
      <c r="L71" s="42">
        <v>100.98</v>
      </c>
      <c r="M71" s="42">
        <v>102.06</v>
      </c>
      <c r="N71" s="42">
        <v>100.41</v>
      </c>
      <c r="O71" s="80">
        <v>98.42</v>
      </c>
      <c r="P71" s="42">
        <v>90.42</v>
      </c>
      <c r="Q71" s="42">
        <v>87.72</v>
      </c>
      <c r="R71" s="42">
        <v>86.26</v>
      </c>
      <c r="S71" s="42">
        <v>78.03</v>
      </c>
      <c r="T71" s="42">
        <v>75.040000000000006</v>
      </c>
      <c r="U71" s="42">
        <v>73.400000000000006</v>
      </c>
      <c r="V71" s="42">
        <v>73.010000000000005</v>
      </c>
      <c r="W71" s="42">
        <v>80.7</v>
      </c>
      <c r="X71" s="42">
        <v>95.02</v>
      </c>
      <c r="Y71" s="42">
        <v>112.99</v>
      </c>
      <c r="Z71" s="42">
        <v>105.86</v>
      </c>
      <c r="AA71" s="80">
        <v>92.71</v>
      </c>
      <c r="AB71" s="42">
        <v>87.95</v>
      </c>
      <c r="AC71" s="42">
        <v>79.540000000000006</v>
      </c>
      <c r="AD71" s="42">
        <v>72.05</v>
      </c>
      <c r="AE71" s="42">
        <v>69.56</v>
      </c>
      <c r="AF71" s="42">
        <v>76.41</v>
      </c>
      <c r="AG71" s="42">
        <v>97.03</v>
      </c>
      <c r="AH71" s="42">
        <v>102.34</v>
      </c>
      <c r="AI71" s="42">
        <v>98.61</v>
      </c>
      <c r="AJ71" s="42">
        <v>99.71</v>
      </c>
      <c r="AK71" s="42">
        <v>107.66</v>
      </c>
      <c r="AL71" s="42">
        <v>98.53</v>
      </c>
      <c r="AM71" s="80">
        <v>87.98</v>
      </c>
      <c r="AN71" s="42">
        <v>80.11</v>
      </c>
      <c r="AO71" s="42">
        <v>81.209999999999994</v>
      </c>
      <c r="AP71" s="42">
        <v>84.48</v>
      </c>
      <c r="AQ71" s="42">
        <v>79.42</v>
      </c>
      <c r="AR71" s="42">
        <v>77.430000000000007</v>
      </c>
      <c r="AS71" s="42">
        <v>77.05</v>
      </c>
      <c r="AT71" s="42">
        <v>74.64</v>
      </c>
      <c r="AU71" s="42">
        <v>85.63</v>
      </c>
      <c r="AV71" s="42">
        <v>99.74</v>
      </c>
      <c r="AW71" s="42">
        <v>108.74</v>
      </c>
      <c r="AX71" s="20">
        <f t="shared" si="2"/>
        <v>-14.533333333333331</v>
      </c>
      <c r="AY71" s="20">
        <f t="shared" si="3"/>
        <v>94.206666666666663</v>
      </c>
    </row>
    <row r="72" spans="3:51">
      <c r="C72" s="41" t="s">
        <v>68</v>
      </c>
      <c r="D72" s="42">
        <v>86.63</v>
      </c>
      <c r="E72" s="42">
        <v>92</v>
      </c>
      <c r="F72" s="42">
        <v>102.02</v>
      </c>
      <c r="G72" s="42">
        <v>103.16</v>
      </c>
      <c r="H72" s="42">
        <v>100.71</v>
      </c>
      <c r="I72" s="42">
        <v>100.52</v>
      </c>
      <c r="J72" s="42">
        <v>101.47</v>
      </c>
      <c r="K72" s="42">
        <v>103.07</v>
      </c>
      <c r="L72" s="42">
        <v>107.72</v>
      </c>
      <c r="M72" s="42">
        <v>111.86</v>
      </c>
      <c r="N72" s="42">
        <v>116.54</v>
      </c>
      <c r="O72" s="80">
        <v>118.52</v>
      </c>
      <c r="P72" s="42">
        <v>121.21</v>
      </c>
      <c r="Q72" s="42">
        <v>123.15</v>
      </c>
      <c r="R72" s="42">
        <v>121.79</v>
      </c>
      <c r="S72" s="42">
        <v>118.53</v>
      </c>
      <c r="T72" s="42">
        <v>115.93</v>
      </c>
      <c r="U72" s="42">
        <v>107.2</v>
      </c>
      <c r="V72" s="42">
        <v>105.86</v>
      </c>
      <c r="W72" s="42">
        <v>105.91</v>
      </c>
      <c r="X72" s="42">
        <v>111.62</v>
      </c>
      <c r="Y72" s="42">
        <v>114.91</v>
      </c>
      <c r="Z72" s="42">
        <v>118.86</v>
      </c>
      <c r="AA72" s="80">
        <v>115.5</v>
      </c>
      <c r="AB72" s="42">
        <v>111.76</v>
      </c>
      <c r="AC72" s="42">
        <v>107.04</v>
      </c>
      <c r="AD72" s="42">
        <v>103.61</v>
      </c>
      <c r="AE72" s="42">
        <v>98.12</v>
      </c>
      <c r="AF72" s="42">
        <v>98.41</v>
      </c>
      <c r="AG72" s="42">
        <v>99.67</v>
      </c>
      <c r="AH72" s="42">
        <v>100.6</v>
      </c>
      <c r="AI72" s="42">
        <v>99.8</v>
      </c>
      <c r="AJ72" s="42">
        <v>101.14</v>
      </c>
      <c r="AK72" s="42">
        <v>104.89</v>
      </c>
      <c r="AL72" s="42">
        <v>102.08</v>
      </c>
      <c r="AM72" s="80">
        <v>100.19</v>
      </c>
      <c r="AN72" s="42">
        <v>95.31</v>
      </c>
      <c r="AO72" s="42">
        <v>96.11</v>
      </c>
      <c r="AP72" s="42">
        <v>93.59</v>
      </c>
      <c r="AQ72" s="42">
        <v>93.74</v>
      </c>
      <c r="AR72" s="42">
        <v>93.33</v>
      </c>
      <c r="AS72" s="42">
        <v>89.56</v>
      </c>
      <c r="AT72" s="42">
        <v>87.7</v>
      </c>
      <c r="AU72" s="42">
        <v>91.4</v>
      </c>
      <c r="AV72" s="42">
        <v>94.74</v>
      </c>
      <c r="AW72" s="42">
        <v>105.03</v>
      </c>
      <c r="AX72" s="20">
        <f t="shared" si="2"/>
        <v>0.84999999999999909</v>
      </c>
      <c r="AY72" s="20">
        <f t="shared" si="3"/>
        <v>105.88</v>
      </c>
    </row>
    <row r="73" spans="3:51" ht="66" customHeight="1">
      <c r="C73" s="41" t="s">
        <v>145</v>
      </c>
      <c r="D73" s="42">
        <v>84.06</v>
      </c>
      <c r="E73" s="42">
        <v>91.88</v>
      </c>
      <c r="F73" s="42">
        <v>110.18</v>
      </c>
      <c r="G73" s="42">
        <v>112.96</v>
      </c>
      <c r="H73" s="42">
        <v>111.21</v>
      </c>
      <c r="I73" s="42">
        <v>111.41</v>
      </c>
      <c r="J73" s="42">
        <v>106.35</v>
      </c>
      <c r="K73" s="42">
        <v>101.66</v>
      </c>
      <c r="L73" s="42">
        <v>102.92</v>
      </c>
      <c r="M73" s="42">
        <v>108.55</v>
      </c>
      <c r="N73" s="42">
        <v>114.61</v>
      </c>
      <c r="O73" s="80">
        <v>114.46</v>
      </c>
      <c r="P73" s="42">
        <v>116.97</v>
      </c>
      <c r="Q73" s="42">
        <v>121.58</v>
      </c>
      <c r="R73" s="42">
        <v>120.39</v>
      </c>
      <c r="S73" s="42">
        <v>118.95</v>
      </c>
      <c r="T73" s="42">
        <v>115.35</v>
      </c>
      <c r="U73" s="42">
        <v>106.54</v>
      </c>
      <c r="V73" s="42">
        <v>105.58</v>
      </c>
      <c r="W73" s="42">
        <v>104.75</v>
      </c>
      <c r="X73" s="42">
        <v>110.76</v>
      </c>
      <c r="Y73" s="42">
        <v>115.41</v>
      </c>
      <c r="Z73" s="42">
        <v>115.03</v>
      </c>
      <c r="AA73" s="80">
        <v>115.46</v>
      </c>
      <c r="AB73" s="42">
        <v>115.58</v>
      </c>
      <c r="AC73" s="42">
        <v>114.16</v>
      </c>
      <c r="AD73" s="42">
        <v>111.55</v>
      </c>
      <c r="AE73" s="42">
        <v>105.2</v>
      </c>
      <c r="AF73" s="42">
        <v>100.97</v>
      </c>
      <c r="AG73" s="42">
        <v>98.28</v>
      </c>
      <c r="AH73" s="42">
        <v>97.69</v>
      </c>
      <c r="AI73" s="42">
        <v>94.09</v>
      </c>
      <c r="AJ73" s="42">
        <v>94.52</v>
      </c>
      <c r="AK73" s="42">
        <v>92.46</v>
      </c>
      <c r="AL73" s="42">
        <v>86.33</v>
      </c>
      <c r="AM73" s="80">
        <v>89.02</v>
      </c>
      <c r="AN73" s="42">
        <v>86.46</v>
      </c>
      <c r="AO73" s="42">
        <v>88.23</v>
      </c>
      <c r="AP73" s="42">
        <v>87.13</v>
      </c>
      <c r="AQ73" s="42">
        <v>87.14</v>
      </c>
      <c r="AR73" s="42">
        <v>87.47</v>
      </c>
      <c r="AS73" s="42">
        <v>83.74</v>
      </c>
      <c r="AT73" s="42">
        <v>82.02</v>
      </c>
      <c r="AU73" s="42">
        <v>83.06</v>
      </c>
      <c r="AV73" s="42">
        <v>83.5</v>
      </c>
      <c r="AW73" s="42">
        <v>91.45</v>
      </c>
      <c r="AX73" s="20">
        <f t="shared" si="2"/>
        <v>0.83999999999999864</v>
      </c>
      <c r="AY73" s="20">
        <f t="shared" si="3"/>
        <v>92.29</v>
      </c>
    </row>
    <row r="74" spans="3:51" ht="63.75" customHeight="1">
      <c r="C74" s="41" t="s">
        <v>146</v>
      </c>
      <c r="D74" s="42">
        <v>99.4</v>
      </c>
      <c r="E74" s="42">
        <v>103.53</v>
      </c>
      <c r="F74" s="42">
        <v>107.65</v>
      </c>
      <c r="G74" s="42">
        <v>108.6</v>
      </c>
      <c r="H74" s="42">
        <v>108.33</v>
      </c>
      <c r="I74" s="42">
        <v>104.89</v>
      </c>
      <c r="J74" s="42">
        <v>104.89</v>
      </c>
      <c r="K74" s="42">
        <v>106.01</v>
      </c>
      <c r="L74" s="42">
        <v>106.9</v>
      </c>
      <c r="M74" s="42">
        <v>107.08</v>
      </c>
      <c r="N74" s="42">
        <v>112.42</v>
      </c>
      <c r="O74" s="80">
        <v>120.02</v>
      </c>
      <c r="P74" s="42">
        <v>123.23</v>
      </c>
      <c r="Q74" s="42">
        <v>125.15</v>
      </c>
      <c r="R74" s="42">
        <v>126.68</v>
      </c>
      <c r="S74" s="42">
        <v>126.36</v>
      </c>
      <c r="T74" s="42">
        <v>126.33</v>
      </c>
      <c r="U74" s="42">
        <v>125.2</v>
      </c>
      <c r="V74" s="42">
        <v>123.2</v>
      </c>
      <c r="W74" s="42">
        <v>122.35</v>
      </c>
      <c r="X74" s="42">
        <v>118.77</v>
      </c>
      <c r="Y74" s="42">
        <v>119.79</v>
      </c>
      <c r="Z74" s="42">
        <v>121.19</v>
      </c>
      <c r="AA74" s="80">
        <v>121.88</v>
      </c>
      <c r="AB74" s="42">
        <v>122.24</v>
      </c>
      <c r="AC74" s="42">
        <v>122.09</v>
      </c>
      <c r="AD74" s="42">
        <v>120.56</v>
      </c>
      <c r="AE74" s="42">
        <v>118.14</v>
      </c>
      <c r="AF74" s="42">
        <v>118.67</v>
      </c>
      <c r="AG74" s="42">
        <v>120.39</v>
      </c>
      <c r="AH74" s="42">
        <v>120.07</v>
      </c>
      <c r="AI74" s="42">
        <v>120.01</v>
      </c>
      <c r="AJ74" s="42">
        <v>121.95</v>
      </c>
      <c r="AK74" s="42">
        <v>123.96</v>
      </c>
      <c r="AL74" s="42">
        <v>127.36</v>
      </c>
      <c r="AM74" s="80">
        <v>127.88</v>
      </c>
      <c r="AN74" s="42">
        <v>129.53</v>
      </c>
      <c r="AO74" s="42">
        <v>130.22999999999999</v>
      </c>
      <c r="AP74" s="42">
        <v>129.4</v>
      </c>
      <c r="AQ74" s="42">
        <v>128.61000000000001</v>
      </c>
      <c r="AR74" s="42">
        <v>129.06</v>
      </c>
      <c r="AS74" s="42">
        <v>124.9</v>
      </c>
      <c r="AT74" s="42">
        <v>124.97</v>
      </c>
      <c r="AU74" s="42">
        <v>122.68</v>
      </c>
      <c r="AV74" s="42">
        <v>124.38</v>
      </c>
      <c r="AW74" s="42">
        <v>125.12</v>
      </c>
      <c r="AX74" s="20">
        <f t="shared" si="2"/>
        <v>6.3166666666666629</v>
      </c>
      <c r="AY74" s="20">
        <f t="shared" si="3"/>
        <v>131.43666666666667</v>
      </c>
    </row>
    <row r="75" spans="3:51" ht="94.5" customHeight="1">
      <c r="C75" s="41" t="s">
        <v>147</v>
      </c>
      <c r="D75" s="42">
        <v>84.58</v>
      </c>
      <c r="E75" s="42">
        <v>87.63</v>
      </c>
      <c r="F75" s="42">
        <v>90.48</v>
      </c>
      <c r="G75" s="42">
        <v>89.84</v>
      </c>
      <c r="H75" s="42">
        <v>85.72</v>
      </c>
      <c r="I75" s="42">
        <v>86.35</v>
      </c>
      <c r="J75" s="42">
        <v>94.55</v>
      </c>
      <c r="K75" s="42">
        <v>103.54</v>
      </c>
      <c r="L75" s="42">
        <v>113.54</v>
      </c>
      <c r="M75" s="42">
        <v>117.52</v>
      </c>
      <c r="N75" s="42">
        <v>120.36</v>
      </c>
      <c r="O75" s="80">
        <v>122.59</v>
      </c>
      <c r="P75" s="42">
        <v>125.23</v>
      </c>
      <c r="Q75" s="42">
        <v>124.16</v>
      </c>
      <c r="R75" s="42">
        <v>121.53</v>
      </c>
      <c r="S75" s="42">
        <v>115.09</v>
      </c>
      <c r="T75" s="42">
        <v>112.66</v>
      </c>
      <c r="U75" s="42">
        <v>101.14</v>
      </c>
      <c r="V75" s="42">
        <v>99.62</v>
      </c>
      <c r="W75" s="42">
        <v>101</v>
      </c>
      <c r="X75" s="42">
        <v>109.89</v>
      </c>
      <c r="Y75" s="42">
        <v>112.49</v>
      </c>
      <c r="Z75" s="42">
        <v>122.31</v>
      </c>
      <c r="AA75" s="80">
        <v>113.13</v>
      </c>
      <c r="AB75" s="42">
        <v>103.64</v>
      </c>
      <c r="AC75" s="42">
        <v>93.56</v>
      </c>
      <c r="AD75" s="42">
        <v>88.5</v>
      </c>
      <c r="AE75" s="42">
        <v>82.83</v>
      </c>
      <c r="AF75" s="42">
        <v>88.1</v>
      </c>
      <c r="AG75" s="42">
        <v>93.63</v>
      </c>
      <c r="AH75" s="42">
        <v>96.7</v>
      </c>
      <c r="AI75" s="42">
        <v>98.77</v>
      </c>
      <c r="AJ75" s="42">
        <v>100.9</v>
      </c>
      <c r="AK75" s="42">
        <v>111.8</v>
      </c>
      <c r="AL75" s="42">
        <v>110.43</v>
      </c>
      <c r="AM75" s="80">
        <v>102.51</v>
      </c>
      <c r="AN75" s="42">
        <v>92.75</v>
      </c>
      <c r="AO75" s="42">
        <v>92.52</v>
      </c>
      <c r="AP75" s="42">
        <v>87.8</v>
      </c>
      <c r="AQ75" s="42">
        <v>88.45</v>
      </c>
      <c r="AR75" s="42">
        <v>86.88</v>
      </c>
      <c r="AS75" s="42">
        <v>83.21</v>
      </c>
      <c r="AT75" s="42">
        <v>80.510000000000005</v>
      </c>
      <c r="AU75" s="42">
        <v>89.33</v>
      </c>
      <c r="AV75" s="42">
        <v>96.51</v>
      </c>
      <c r="AW75" s="42">
        <v>112.86</v>
      </c>
      <c r="AX75" s="20">
        <f t="shared" si="2"/>
        <v>-1.193333333333328</v>
      </c>
      <c r="AY75" s="20">
        <f t="shared" si="3"/>
        <v>111.66666666666667</v>
      </c>
    </row>
    <row r="76" spans="3:51">
      <c r="C76" s="41" t="s">
        <v>72</v>
      </c>
      <c r="D76" s="42">
        <v>73.989999999999995</v>
      </c>
      <c r="E76" s="42">
        <v>77.13</v>
      </c>
      <c r="F76" s="42">
        <v>78.31</v>
      </c>
      <c r="G76" s="42">
        <v>72.89</v>
      </c>
      <c r="H76" s="42">
        <v>68.23</v>
      </c>
      <c r="I76" s="42">
        <v>71.47</v>
      </c>
      <c r="J76" s="42">
        <v>88.81</v>
      </c>
      <c r="K76" s="42">
        <v>97.29</v>
      </c>
      <c r="L76" s="42">
        <v>96.71</v>
      </c>
      <c r="M76" s="42">
        <v>98.18</v>
      </c>
      <c r="N76" s="42">
        <v>98.6</v>
      </c>
      <c r="O76" s="80">
        <v>99.77</v>
      </c>
      <c r="P76" s="42">
        <v>88.57</v>
      </c>
      <c r="Q76" s="42">
        <v>82.52</v>
      </c>
      <c r="R76" s="42">
        <v>86.53</v>
      </c>
      <c r="S76" s="42">
        <v>76.36</v>
      </c>
      <c r="T76" s="42">
        <v>72.56</v>
      </c>
      <c r="U76" s="42">
        <v>73.510000000000005</v>
      </c>
      <c r="V76" s="42">
        <v>70.66</v>
      </c>
      <c r="W76" s="42">
        <v>75.91</v>
      </c>
      <c r="X76" s="42">
        <v>90.28</v>
      </c>
      <c r="Y76" s="42">
        <v>105.52</v>
      </c>
      <c r="Z76" s="42">
        <v>99.92</v>
      </c>
      <c r="AA76" s="80">
        <v>80.36</v>
      </c>
      <c r="AB76" s="42">
        <v>71.78</v>
      </c>
      <c r="AC76" s="42">
        <v>68.39</v>
      </c>
      <c r="AD76" s="42">
        <v>67.45</v>
      </c>
      <c r="AE76" s="42">
        <v>66.53</v>
      </c>
      <c r="AF76" s="42">
        <v>74.599999999999994</v>
      </c>
      <c r="AG76" s="42">
        <v>87.36</v>
      </c>
      <c r="AH76" s="42">
        <v>100.58</v>
      </c>
      <c r="AI76" s="42">
        <v>93.95</v>
      </c>
      <c r="AJ76" s="42">
        <v>94.26</v>
      </c>
      <c r="AK76" s="42">
        <v>109.2</v>
      </c>
      <c r="AL76" s="42">
        <v>93.57</v>
      </c>
      <c r="AM76" s="80">
        <v>84.6</v>
      </c>
      <c r="AN76" s="42">
        <v>79.849999999999994</v>
      </c>
      <c r="AO76" s="42">
        <v>84.08</v>
      </c>
      <c r="AP76" s="42">
        <v>83.37</v>
      </c>
      <c r="AQ76" s="42">
        <v>78.37</v>
      </c>
      <c r="AR76" s="42">
        <v>78.67</v>
      </c>
      <c r="AS76" s="42">
        <v>78.790000000000006</v>
      </c>
      <c r="AT76" s="42">
        <v>75.91</v>
      </c>
      <c r="AU76" s="42">
        <v>82.7</v>
      </c>
      <c r="AV76" s="42">
        <v>89.75</v>
      </c>
      <c r="AW76" s="42">
        <v>101.95</v>
      </c>
      <c r="AX76" s="20">
        <f t="shared" si="2"/>
        <v>-16.056666666666672</v>
      </c>
      <c r="AY76" s="20">
        <f t="shared" si="3"/>
        <v>85.893333333333331</v>
      </c>
    </row>
    <row r="77" spans="3:51" ht="22.5">
      <c r="C77" s="41" t="s">
        <v>73</v>
      </c>
      <c r="D77" s="42">
        <v>85.7</v>
      </c>
      <c r="E77" s="42">
        <v>90.6</v>
      </c>
      <c r="F77" s="42">
        <v>92.98</v>
      </c>
      <c r="G77" s="42">
        <v>88.02</v>
      </c>
      <c r="H77" s="42">
        <v>82.59</v>
      </c>
      <c r="I77" s="42">
        <v>82.69</v>
      </c>
      <c r="J77" s="42">
        <v>93.67</v>
      </c>
      <c r="K77" s="42">
        <v>107.63</v>
      </c>
      <c r="L77" s="42">
        <v>110.06</v>
      </c>
      <c r="M77" s="42">
        <v>110.52</v>
      </c>
      <c r="N77" s="42">
        <v>115.5</v>
      </c>
      <c r="O77" s="80">
        <v>112.26</v>
      </c>
      <c r="P77" s="42">
        <v>108.9</v>
      </c>
      <c r="Q77" s="42">
        <v>101.72</v>
      </c>
      <c r="R77" s="42">
        <v>101.76</v>
      </c>
      <c r="S77" s="42">
        <v>95.26</v>
      </c>
      <c r="T77" s="42">
        <v>91.27</v>
      </c>
      <c r="U77" s="42">
        <v>88.76</v>
      </c>
      <c r="V77" s="42">
        <v>88.3</v>
      </c>
      <c r="W77" s="42">
        <v>89.04</v>
      </c>
      <c r="X77" s="42">
        <v>101.9</v>
      </c>
      <c r="Y77" s="42">
        <v>121.71</v>
      </c>
      <c r="Z77" s="42">
        <v>119</v>
      </c>
      <c r="AA77" s="80">
        <v>106.59</v>
      </c>
      <c r="AB77" s="42">
        <v>96.6</v>
      </c>
      <c r="AC77" s="42">
        <v>90.36</v>
      </c>
      <c r="AD77" s="42">
        <v>86.92</v>
      </c>
      <c r="AE77" s="42">
        <v>81.260000000000005</v>
      </c>
      <c r="AF77" s="42">
        <v>84.09</v>
      </c>
      <c r="AG77" s="42">
        <v>104.25</v>
      </c>
      <c r="AH77" s="42">
        <v>114.53</v>
      </c>
      <c r="AI77" s="42">
        <v>110.55</v>
      </c>
      <c r="AJ77" s="42">
        <v>107.15</v>
      </c>
      <c r="AK77" s="42">
        <v>113.23</v>
      </c>
      <c r="AL77" s="42">
        <v>105.08</v>
      </c>
      <c r="AM77" s="80">
        <v>99.48</v>
      </c>
      <c r="AN77" s="42">
        <v>93.85</v>
      </c>
      <c r="AO77" s="42">
        <v>92.46</v>
      </c>
      <c r="AP77" s="42">
        <v>91.68</v>
      </c>
      <c r="AQ77" s="42">
        <v>87.45</v>
      </c>
      <c r="AR77" s="42">
        <v>86.3</v>
      </c>
      <c r="AS77" s="42">
        <v>83.75</v>
      </c>
      <c r="AT77" s="42">
        <v>84.13</v>
      </c>
      <c r="AU77" s="42">
        <v>94.67</v>
      </c>
      <c r="AV77" s="42">
        <v>107.16</v>
      </c>
      <c r="AW77" s="42">
        <v>115.74</v>
      </c>
      <c r="AX77" s="20">
        <f t="shared" si="2"/>
        <v>-9.0433333333333277</v>
      </c>
      <c r="AY77" s="20">
        <f t="shared" si="3"/>
        <v>106.69666666666667</v>
      </c>
    </row>
    <row r="78" spans="3:51">
      <c r="C78" s="41" t="s">
        <v>74</v>
      </c>
      <c r="D78" s="42">
        <v>85.71</v>
      </c>
      <c r="E78" s="42">
        <v>87.27</v>
      </c>
      <c r="F78" s="42">
        <v>91.66</v>
      </c>
      <c r="G78" s="42">
        <v>92.12</v>
      </c>
      <c r="H78" s="42">
        <v>83.22</v>
      </c>
      <c r="I78" s="42">
        <v>80.8</v>
      </c>
      <c r="J78" s="42">
        <v>85.68</v>
      </c>
      <c r="K78" s="42">
        <v>99.79</v>
      </c>
      <c r="L78" s="42">
        <v>101.95</v>
      </c>
      <c r="M78" s="42">
        <v>102.24</v>
      </c>
      <c r="N78" s="42">
        <v>112.84</v>
      </c>
      <c r="O78" s="80">
        <v>106.72</v>
      </c>
      <c r="P78" s="42">
        <v>107.88</v>
      </c>
      <c r="Q78" s="42">
        <v>105.47</v>
      </c>
      <c r="R78" s="42">
        <v>100.92</v>
      </c>
      <c r="S78" s="42">
        <v>97.8</v>
      </c>
      <c r="T78" s="42">
        <v>93.88</v>
      </c>
      <c r="U78" s="42">
        <v>93.57</v>
      </c>
      <c r="V78" s="42">
        <v>92.48</v>
      </c>
      <c r="W78" s="42">
        <v>99.1</v>
      </c>
      <c r="X78" s="42">
        <v>108.44</v>
      </c>
      <c r="Y78" s="42">
        <v>124.97</v>
      </c>
      <c r="Z78" s="42">
        <v>127.71</v>
      </c>
      <c r="AA78" s="80">
        <v>108.37</v>
      </c>
      <c r="AB78" s="42">
        <v>87.67</v>
      </c>
      <c r="AC78" s="42">
        <v>82.67</v>
      </c>
      <c r="AD78" s="42">
        <v>78.95</v>
      </c>
      <c r="AE78" s="42">
        <v>74.09</v>
      </c>
      <c r="AF78" s="42">
        <v>85.07</v>
      </c>
      <c r="AG78" s="42">
        <v>105.1</v>
      </c>
      <c r="AH78" s="42">
        <v>119.2</v>
      </c>
      <c r="AI78" s="42">
        <v>109.23</v>
      </c>
      <c r="AJ78" s="42">
        <v>103.52</v>
      </c>
      <c r="AK78" s="42">
        <v>101.41</v>
      </c>
      <c r="AL78" s="42">
        <v>101.98</v>
      </c>
      <c r="AM78" s="80">
        <v>95.61</v>
      </c>
      <c r="AN78" s="42">
        <v>87.56</v>
      </c>
      <c r="AO78" s="42">
        <v>80.819999999999993</v>
      </c>
      <c r="AP78" s="42">
        <v>81.61</v>
      </c>
      <c r="AQ78" s="42">
        <v>77.650000000000006</v>
      </c>
      <c r="AR78" s="42">
        <v>69.87</v>
      </c>
      <c r="AS78" s="42">
        <v>74.27</v>
      </c>
      <c r="AT78" s="42">
        <v>73.06</v>
      </c>
      <c r="AU78" s="42">
        <v>82.23</v>
      </c>
      <c r="AV78" s="42">
        <v>88.89</v>
      </c>
      <c r="AW78" s="42">
        <v>102.46</v>
      </c>
      <c r="AX78" s="20">
        <f t="shared" si="2"/>
        <v>-5.9733333333333292</v>
      </c>
      <c r="AY78" s="20">
        <f t="shared" si="3"/>
        <v>96.486666666666665</v>
      </c>
    </row>
    <row r="79" spans="3:51">
      <c r="C79" s="41" t="s">
        <v>75</v>
      </c>
      <c r="D79" s="42">
        <v>99.45</v>
      </c>
      <c r="E79" s="42">
        <v>106.33</v>
      </c>
      <c r="F79" s="42">
        <v>107.75</v>
      </c>
      <c r="G79" s="42">
        <v>104.98</v>
      </c>
      <c r="H79" s="42">
        <v>93.08</v>
      </c>
      <c r="I79" s="42">
        <v>91.61</v>
      </c>
      <c r="J79" s="42">
        <v>121.29</v>
      </c>
      <c r="K79" s="42">
        <v>134.47999999999999</v>
      </c>
      <c r="L79" s="42">
        <v>131.1</v>
      </c>
      <c r="M79" s="42">
        <v>131.85</v>
      </c>
      <c r="N79" s="42">
        <v>131.35</v>
      </c>
      <c r="O79" s="80">
        <v>134.83000000000001</v>
      </c>
      <c r="P79" s="42">
        <v>131.33000000000001</v>
      </c>
      <c r="Q79" s="42">
        <v>115.25</v>
      </c>
      <c r="R79" s="42">
        <v>114.6</v>
      </c>
      <c r="S79" s="42">
        <v>102.93</v>
      </c>
      <c r="T79" s="42">
        <v>101.52</v>
      </c>
      <c r="U79" s="42">
        <v>100.31</v>
      </c>
      <c r="V79" s="42">
        <v>97.56</v>
      </c>
      <c r="W79" s="42">
        <v>95.2</v>
      </c>
      <c r="X79" s="42">
        <v>101.58</v>
      </c>
      <c r="Y79" s="42">
        <v>141.71</v>
      </c>
      <c r="Z79" s="42">
        <v>145.31</v>
      </c>
      <c r="AA79" s="80">
        <v>124.42</v>
      </c>
      <c r="AB79" s="42">
        <v>111.04</v>
      </c>
      <c r="AC79" s="42">
        <v>105.07</v>
      </c>
      <c r="AD79" s="42">
        <v>101.68</v>
      </c>
      <c r="AE79" s="42">
        <v>91.72</v>
      </c>
      <c r="AF79" s="42">
        <v>96.99</v>
      </c>
      <c r="AG79" s="42">
        <v>117.26</v>
      </c>
      <c r="AH79" s="42">
        <v>147.13999999999999</v>
      </c>
      <c r="AI79" s="42">
        <v>139.15</v>
      </c>
      <c r="AJ79" s="42">
        <v>127.66</v>
      </c>
      <c r="AK79" s="42">
        <v>129.16999999999999</v>
      </c>
      <c r="AL79" s="42">
        <v>119.14</v>
      </c>
      <c r="AM79" s="80">
        <v>112.24</v>
      </c>
      <c r="AN79" s="42">
        <v>104</v>
      </c>
      <c r="AO79" s="42">
        <v>106.43</v>
      </c>
      <c r="AP79" s="42">
        <v>99.6</v>
      </c>
      <c r="AQ79" s="42">
        <v>98.13</v>
      </c>
      <c r="AR79" s="42">
        <v>96.63</v>
      </c>
      <c r="AS79" s="42">
        <v>97.92</v>
      </c>
      <c r="AT79" s="42">
        <v>94.85</v>
      </c>
      <c r="AU79" s="42">
        <v>110.26</v>
      </c>
      <c r="AV79" s="42">
        <v>124.69</v>
      </c>
      <c r="AW79" s="42">
        <v>134.83000000000001</v>
      </c>
      <c r="AX79" s="20">
        <f t="shared" si="2"/>
        <v>-10.413333333333327</v>
      </c>
      <c r="AY79" s="20">
        <f t="shared" si="3"/>
        <v>124.41666666666669</v>
      </c>
    </row>
    <row r="80" spans="3:51">
      <c r="C80" s="41" t="s">
        <v>76</v>
      </c>
      <c r="D80" s="42">
        <v>112.42</v>
      </c>
      <c r="E80" s="42">
        <v>114.63</v>
      </c>
      <c r="F80" s="42">
        <v>115.42</v>
      </c>
      <c r="G80" s="42">
        <v>106.62</v>
      </c>
      <c r="H80" s="42">
        <v>100.7</v>
      </c>
      <c r="I80" s="42">
        <v>99.15</v>
      </c>
      <c r="J80" s="42">
        <v>109.57</v>
      </c>
      <c r="K80" s="42">
        <v>120.56</v>
      </c>
      <c r="L80" s="42">
        <v>129.57</v>
      </c>
      <c r="M80" s="42">
        <v>130.12</v>
      </c>
      <c r="N80" s="42">
        <v>139.27000000000001</v>
      </c>
      <c r="O80" s="80">
        <v>140.75</v>
      </c>
      <c r="P80" s="42">
        <v>141.49</v>
      </c>
      <c r="Q80" s="42">
        <v>132.86000000000001</v>
      </c>
      <c r="R80" s="42">
        <v>136.52000000000001</v>
      </c>
      <c r="S80" s="42">
        <v>129.43</v>
      </c>
      <c r="T80" s="42">
        <v>125.73</v>
      </c>
      <c r="U80" s="42">
        <v>121.04</v>
      </c>
      <c r="V80" s="42">
        <v>129.44999999999999</v>
      </c>
      <c r="W80" s="42">
        <v>117.29</v>
      </c>
      <c r="X80" s="42">
        <v>118.93</v>
      </c>
      <c r="Y80" s="42">
        <v>134.5</v>
      </c>
      <c r="Z80" s="42">
        <v>140.11000000000001</v>
      </c>
      <c r="AA80" s="80">
        <v>136.58000000000001</v>
      </c>
      <c r="AB80" s="42">
        <v>115.29</v>
      </c>
      <c r="AC80" s="42">
        <v>110.78</v>
      </c>
      <c r="AD80" s="42">
        <v>106.37</v>
      </c>
      <c r="AE80" s="42">
        <v>108.39</v>
      </c>
      <c r="AF80" s="42">
        <v>101.96</v>
      </c>
      <c r="AG80" s="42">
        <v>127.31</v>
      </c>
      <c r="AH80" s="42">
        <v>130.59</v>
      </c>
      <c r="AI80" s="42">
        <v>128.44</v>
      </c>
      <c r="AJ80" s="42">
        <v>122.59</v>
      </c>
      <c r="AK80" s="42">
        <v>121.8</v>
      </c>
      <c r="AL80" s="42">
        <v>117.33</v>
      </c>
      <c r="AM80" s="80">
        <v>118.81</v>
      </c>
      <c r="AN80" s="42">
        <v>120.8</v>
      </c>
      <c r="AO80" s="42">
        <v>113.91</v>
      </c>
      <c r="AP80" s="42">
        <v>111.84</v>
      </c>
      <c r="AQ80" s="42">
        <v>109.5</v>
      </c>
      <c r="AR80" s="42">
        <v>111.24</v>
      </c>
      <c r="AS80" s="42">
        <v>109.61</v>
      </c>
      <c r="AT80" s="42">
        <v>108.61</v>
      </c>
      <c r="AU80" s="42">
        <v>111.46</v>
      </c>
      <c r="AV80" s="42">
        <v>125.85</v>
      </c>
      <c r="AW80" s="42">
        <v>140.19</v>
      </c>
      <c r="AX80" s="20">
        <f t="shared" si="2"/>
        <v>3.2400000000000042</v>
      </c>
      <c r="AY80" s="20">
        <f t="shared" si="3"/>
        <v>143.43</v>
      </c>
    </row>
    <row r="81" spans="3:51">
      <c r="C81" s="41" t="s">
        <v>77</v>
      </c>
      <c r="D81" s="42">
        <v>97.79</v>
      </c>
      <c r="E81" s="42">
        <v>102.2</v>
      </c>
      <c r="F81" s="42">
        <v>100.72</v>
      </c>
      <c r="G81" s="42">
        <v>91.81</v>
      </c>
      <c r="H81" s="42">
        <v>86.96</v>
      </c>
      <c r="I81" s="42">
        <v>90.34</v>
      </c>
      <c r="J81" s="42">
        <v>94.1</v>
      </c>
      <c r="K81" s="42">
        <v>109.08</v>
      </c>
      <c r="L81" s="42">
        <v>117.16</v>
      </c>
      <c r="M81" s="42">
        <v>126.62</v>
      </c>
      <c r="N81" s="42">
        <v>132.46</v>
      </c>
      <c r="O81" s="80">
        <v>133.79</v>
      </c>
      <c r="P81" s="42">
        <v>138.03</v>
      </c>
      <c r="Q81" s="42">
        <v>124.8</v>
      </c>
      <c r="R81" s="42">
        <v>114.69</v>
      </c>
      <c r="S81" s="42">
        <v>106.88</v>
      </c>
      <c r="T81" s="42">
        <v>99.71</v>
      </c>
      <c r="U81" s="42">
        <v>97.93</v>
      </c>
      <c r="V81" s="42">
        <v>98.96</v>
      </c>
      <c r="W81" s="42">
        <v>95.3</v>
      </c>
      <c r="X81" s="42">
        <v>109.3</v>
      </c>
      <c r="Y81" s="42">
        <v>134.47999999999999</v>
      </c>
      <c r="Z81" s="42">
        <v>131.72999999999999</v>
      </c>
      <c r="AA81" s="80">
        <v>129.58000000000001</v>
      </c>
      <c r="AB81" s="42">
        <v>108.33</v>
      </c>
      <c r="AC81" s="42">
        <v>97.4</v>
      </c>
      <c r="AD81" s="42">
        <v>94.04</v>
      </c>
      <c r="AE81" s="42">
        <v>90.6</v>
      </c>
      <c r="AF81" s="42">
        <v>90.8</v>
      </c>
      <c r="AG81" s="42">
        <v>107.7</v>
      </c>
      <c r="AH81" s="42">
        <v>120.67</v>
      </c>
      <c r="AI81" s="42">
        <v>119.67</v>
      </c>
      <c r="AJ81" s="42">
        <v>116.44</v>
      </c>
      <c r="AK81" s="42">
        <v>117.25</v>
      </c>
      <c r="AL81" s="42">
        <v>109.79</v>
      </c>
      <c r="AM81" s="80">
        <v>109.51</v>
      </c>
      <c r="AN81" s="42">
        <v>106.28</v>
      </c>
      <c r="AO81" s="42">
        <v>100.61</v>
      </c>
      <c r="AP81" s="42">
        <v>101.73</v>
      </c>
      <c r="AQ81" s="42">
        <v>99.76</v>
      </c>
      <c r="AR81" s="42">
        <v>100.13</v>
      </c>
      <c r="AS81" s="42">
        <v>97.14</v>
      </c>
      <c r="AT81" s="42">
        <v>95.54</v>
      </c>
      <c r="AU81" s="42">
        <v>102.58</v>
      </c>
      <c r="AV81" s="42">
        <v>115.22</v>
      </c>
      <c r="AW81" s="42">
        <v>119.63</v>
      </c>
      <c r="AX81" s="20">
        <f t="shared" si="2"/>
        <v>-1.8233333333333281</v>
      </c>
      <c r="AY81" s="20">
        <f t="shared" si="3"/>
        <v>117.80666666666667</v>
      </c>
    </row>
    <row r="82" spans="3:51">
      <c r="C82" s="41" t="s">
        <v>78</v>
      </c>
      <c r="D82" s="42">
        <v>73.069999999999993</v>
      </c>
      <c r="E82" s="42">
        <v>76.67</v>
      </c>
      <c r="F82" s="42">
        <v>77.66</v>
      </c>
      <c r="G82" s="42">
        <v>64.91</v>
      </c>
      <c r="H82" s="42">
        <v>62.46</v>
      </c>
      <c r="I82" s="42">
        <v>62.16</v>
      </c>
      <c r="J82" s="42">
        <v>69</v>
      </c>
      <c r="K82" s="42">
        <v>77.73</v>
      </c>
      <c r="L82" s="42">
        <v>80.91</v>
      </c>
      <c r="M82" s="42">
        <v>87.84</v>
      </c>
      <c r="N82" s="42">
        <v>90.17</v>
      </c>
      <c r="O82" s="80">
        <v>86.83</v>
      </c>
      <c r="P82" s="42">
        <v>86.04</v>
      </c>
      <c r="Q82" s="42">
        <v>80.31</v>
      </c>
      <c r="R82" s="42">
        <v>79.819999999999993</v>
      </c>
      <c r="S82" s="42">
        <v>75.84</v>
      </c>
      <c r="T82" s="42">
        <v>69.709999999999994</v>
      </c>
      <c r="U82" s="42">
        <v>71.819999999999993</v>
      </c>
      <c r="V82" s="42">
        <v>72.17</v>
      </c>
      <c r="W82" s="42">
        <v>75.790000000000006</v>
      </c>
      <c r="X82" s="42">
        <v>90.16</v>
      </c>
      <c r="Y82" s="42">
        <v>108.22</v>
      </c>
      <c r="Z82" s="42">
        <v>97.71</v>
      </c>
      <c r="AA82" s="80">
        <v>83.57</v>
      </c>
      <c r="AB82" s="42">
        <v>74.33</v>
      </c>
      <c r="AC82" s="42">
        <v>67.790000000000006</v>
      </c>
      <c r="AD82" s="42">
        <v>68.180000000000007</v>
      </c>
      <c r="AE82" s="42">
        <v>63.42</v>
      </c>
      <c r="AF82" s="42">
        <v>65.78</v>
      </c>
      <c r="AG82" s="42">
        <v>95.33</v>
      </c>
      <c r="AH82" s="42">
        <v>94.64</v>
      </c>
      <c r="AI82" s="42">
        <v>90.86</v>
      </c>
      <c r="AJ82" s="42">
        <v>87.27</v>
      </c>
      <c r="AK82" s="42">
        <v>98.49</v>
      </c>
      <c r="AL82" s="42">
        <v>87.33</v>
      </c>
      <c r="AM82" s="80">
        <v>77.37</v>
      </c>
      <c r="AN82" s="42">
        <v>73.14</v>
      </c>
      <c r="AO82" s="42">
        <v>73.02</v>
      </c>
      <c r="AP82" s="42">
        <v>71.84</v>
      </c>
      <c r="AQ82" s="42">
        <v>63.04</v>
      </c>
      <c r="AR82" s="42">
        <v>69.66</v>
      </c>
      <c r="AS82" s="42">
        <v>67.099999999999994</v>
      </c>
      <c r="AT82" s="42">
        <v>69.959999999999994</v>
      </c>
      <c r="AU82" s="42">
        <v>76.260000000000005</v>
      </c>
      <c r="AV82" s="42">
        <v>87.88</v>
      </c>
      <c r="AW82" s="42">
        <v>100.04</v>
      </c>
      <c r="AX82" s="20">
        <f t="shared" si="2"/>
        <v>-15.593333333333334</v>
      </c>
      <c r="AY82" s="20">
        <f t="shared" si="3"/>
        <v>84.446666666666673</v>
      </c>
    </row>
    <row r="83" spans="3:51">
      <c r="C83" s="41" t="s">
        <v>79</v>
      </c>
      <c r="D83" s="42">
        <v>107.6</v>
      </c>
      <c r="E83" s="42">
        <v>113.65</v>
      </c>
      <c r="F83" s="42">
        <v>118.22</v>
      </c>
      <c r="G83" s="42">
        <v>117.9</v>
      </c>
      <c r="H83" s="42">
        <v>112.05</v>
      </c>
      <c r="I83" s="42">
        <v>109.56</v>
      </c>
      <c r="J83" s="42">
        <v>113.75</v>
      </c>
      <c r="K83" s="42">
        <v>128.16</v>
      </c>
      <c r="L83" s="42">
        <v>126.86</v>
      </c>
      <c r="M83" s="42">
        <v>125.72</v>
      </c>
      <c r="N83" s="42">
        <v>128.19</v>
      </c>
      <c r="O83" s="80">
        <v>130.04</v>
      </c>
      <c r="P83" s="42">
        <v>132.47999999999999</v>
      </c>
      <c r="Q83" s="42">
        <v>134.38</v>
      </c>
      <c r="R83" s="42">
        <v>136.59</v>
      </c>
      <c r="S83" s="42">
        <v>130.96</v>
      </c>
      <c r="T83" s="42">
        <v>126.42</v>
      </c>
      <c r="U83" s="42">
        <v>124</v>
      </c>
      <c r="V83" s="42">
        <v>113.69</v>
      </c>
      <c r="W83" s="42">
        <v>112.41</v>
      </c>
      <c r="X83" s="42">
        <v>120.79</v>
      </c>
      <c r="Y83" s="42">
        <v>141.65</v>
      </c>
      <c r="Z83" s="42">
        <v>149.78</v>
      </c>
      <c r="AA83" s="80">
        <v>147.87</v>
      </c>
      <c r="AB83" s="42">
        <v>131.15</v>
      </c>
      <c r="AC83" s="42">
        <v>121.3</v>
      </c>
      <c r="AD83" s="42">
        <v>115.38</v>
      </c>
      <c r="AE83" s="42">
        <v>117.71</v>
      </c>
      <c r="AF83" s="42">
        <v>116.81</v>
      </c>
      <c r="AG83" s="42">
        <v>125.18</v>
      </c>
      <c r="AH83" s="42">
        <v>136.58000000000001</v>
      </c>
      <c r="AI83" s="42">
        <v>140.82</v>
      </c>
      <c r="AJ83" s="42">
        <v>140.38999999999999</v>
      </c>
      <c r="AK83" s="42">
        <v>135.41</v>
      </c>
      <c r="AL83" s="42">
        <v>135.97999999999999</v>
      </c>
      <c r="AM83" s="80">
        <v>135.76</v>
      </c>
      <c r="AN83" s="42">
        <v>129.84</v>
      </c>
      <c r="AO83" s="42">
        <v>125.93</v>
      </c>
      <c r="AP83" s="42">
        <v>129.97</v>
      </c>
      <c r="AQ83" s="42">
        <v>129</v>
      </c>
      <c r="AR83" s="42">
        <v>119.74</v>
      </c>
      <c r="AS83" s="42">
        <v>117.84</v>
      </c>
      <c r="AT83" s="42">
        <v>115.01</v>
      </c>
      <c r="AU83" s="42">
        <v>116.03</v>
      </c>
      <c r="AV83" s="42">
        <v>125.58</v>
      </c>
      <c r="AW83" s="42">
        <v>136.11000000000001</v>
      </c>
      <c r="AX83" s="20">
        <f t="shared" si="2"/>
        <v>3.6299999999999955</v>
      </c>
      <c r="AY83" s="20">
        <f t="shared" si="3"/>
        <v>139.74</v>
      </c>
    </row>
    <row r="84" spans="3:51">
      <c r="C84" s="41" t="s">
        <v>80</v>
      </c>
      <c r="D84" s="42">
        <v>92.07</v>
      </c>
      <c r="E84" s="42">
        <v>97.38</v>
      </c>
      <c r="F84" s="42">
        <v>101.86</v>
      </c>
      <c r="G84" s="42">
        <v>92.53</v>
      </c>
      <c r="H84" s="42">
        <v>86.57</v>
      </c>
      <c r="I84" s="42">
        <v>87.69</v>
      </c>
      <c r="J84" s="42">
        <v>102.99</v>
      </c>
      <c r="K84" s="42">
        <v>120.76</v>
      </c>
      <c r="L84" s="42">
        <v>125.88</v>
      </c>
      <c r="M84" s="42">
        <v>124.42</v>
      </c>
      <c r="N84" s="42">
        <v>131.38</v>
      </c>
      <c r="O84" s="80">
        <v>129.65</v>
      </c>
      <c r="P84" s="42">
        <v>120.59</v>
      </c>
      <c r="Q84" s="42">
        <v>110.23</v>
      </c>
      <c r="R84" s="42">
        <v>111.26</v>
      </c>
      <c r="S84" s="42">
        <v>106.91</v>
      </c>
      <c r="T84" s="42">
        <v>100.36</v>
      </c>
      <c r="U84" s="42">
        <v>97.74</v>
      </c>
      <c r="V84" s="42">
        <v>101.53</v>
      </c>
      <c r="W84" s="42">
        <v>97.98</v>
      </c>
      <c r="X84" s="42">
        <v>107.81</v>
      </c>
      <c r="Y84" s="42">
        <v>130.22999999999999</v>
      </c>
      <c r="Z84" s="42">
        <v>133.47</v>
      </c>
      <c r="AA84" s="80">
        <v>125.13</v>
      </c>
      <c r="AB84" s="42">
        <v>117.35</v>
      </c>
      <c r="AC84" s="42">
        <v>108.97</v>
      </c>
      <c r="AD84" s="42">
        <v>101.39</v>
      </c>
      <c r="AE84" s="42">
        <v>93.43</v>
      </c>
      <c r="AF84" s="42">
        <v>93.26</v>
      </c>
      <c r="AG84" s="42">
        <v>117</v>
      </c>
      <c r="AH84" s="42">
        <v>129.87</v>
      </c>
      <c r="AI84" s="42">
        <v>125.47</v>
      </c>
      <c r="AJ84" s="42">
        <v>119.09</v>
      </c>
      <c r="AK84" s="42">
        <v>121.3</v>
      </c>
      <c r="AL84" s="42">
        <v>116.85</v>
      </c>
      <c r="AM84" s="80">
        <v>113.84</v>
      </c>
      <c r="AN84" s="42">
        <v>109.1</v>
      </c>
      <c r="AO84" s="42">
        <v>107.08</v>
      </c>
      <c r="AP84" s="42">
        <v>103.98</v>
      </c>
      <c r="AQ84" s="42">
        <v>104.26</v>
      </c>
      <c r="AR84" s="42">
        <v>98.37</v>
      </c>
      <c r="AS84" s="42">
        <v>93.31</v>
      </c>
      <c r="AT84" s="42">
        <v>94.18</v>
      </c>
      <c r="AU84" s="42">
        <v>106.04</v>
      </c>
      <c r="AV84" s="42">
        <v>118.47</v>
      </c>
      <c r="AW84" s="42">
        <v>129.78</v>
      </c>
      <c r="AX84" s="20">
        <f t="shared" si="2"/>
        <v>-2.443333333333328</v>
      </c>
      <c r="AY84" s="20">
        <f t="shared" si="3"/>
        <v>127.33666666666667</v>
      </c>
    </row>
    <row r="85" spans="3:51">
      <c r="C85" s="41" t="s">
        <v>81</v>
      </c>
      <c r="D85" s="42">
        <v>103.58</v>
      </c>
      <c r="E85" s="42">
        <v>109.9</v>
      </c>
      <c r="F85" s="42">
        <v>110.19</v>
      </c>
      <c r="G85" s="42">
        <v>105.98</v>
      </c>
      <c r="H85" s="42">
        <v>99.5</v>
      </c>
      <c r="I85" s="42">
        <v>97.4</v>
      </c>
      <c r="J85" s="42">
        <v>109.9</v>
      </c>
      <c r="K85" s="42">
        <v>133.15</v>
      </c>
      <c r="L85" s="42">
        <v>133.07</v>
      </c>
      <c r="M85" s="42">
        <v>130.87</v>
      </c>
      <c r="N85" s="42">
        <v>136.81</v>
      </c>
      <c r="O85" s="80">
        <v>136.19999999999999</v>
      </c>
      <c r="P85" s="42">
        <v>134.57</v>
      </c>
      <c r="Q85" s="42">
        <v>130.36000000000001</v>
      </c>
      <c r="R85" s="42">
        <v>125.32</v>
      </c>
      <c r="S85" s="42">
        <v>115.87</v>
      </c>
      <c r="T85" s="42">
        <v>111.41</v>
      </c>
      <c r="U85" s="42">
        <v>105.84</v>
      </c>
      <c r="V85" s="42">
        <v>104.98</v>
      </c>
      <c r="W85" s="42">
        <v>103.41</v>
      </c>
      <c r="X85" s="42">
        <v>113.4</v>
      </c>
      <c r="Y85" s="42">
        <v>138.51</v>
      </c>
      <c r="Z85" s="42">
        <v>141.12</v>
      </c>
      <c r="AA85" s="80">
        <v>131.03</v>
      </c>
      <c r="AB85" s="42">
        <v>119.97</v>
      </c>
      <c r="AC85" s="42">
        <v>115.97</v>
      </c>
      <c r="AD85" s="42">
        <v>101.72</v>
      </c>
      <c r="AE85" s="42">
        <v>95.66</v>
      </c>
      <c r="AF85" s="42">
        <v>91.8</v>
      </c>
      <c r="AG85" s="42">
        <v>100.86</v>
      </c>
      <c r="AH85" s="42">
        <v>124.14</v>
      </c>
      <c r="AI85" s="42">
        <v>127.79</v>
      </c>
      <c r="AJ85" s="42">
        <v>124.23</v>
      </c>
      <c r="AK85" s="42">
        <v>130.30000000000001</v>
      </c>
      <c r="AL85" s="42">
        <v>120.75</v>
      </c>
      <c r="AM85" s="80">
        <v>118.85</v>
      </c>
      <c r="AN85" s="42">
        <v>117.96</v>
      </c>
      <c r="AO85" s="42">
        <v>108.9</v>
      </c>
      <c r="AP85" s="42">
        <v>105.42</v>
      </c>
      <c r="AQ85" s="42">
        <v>101.03</v>
      </c>
      <c r="AR85" s="42">
        <v>100.13</v>
      </c>
      <c r="AS85" s="42">
        <v>100.01</v>
      </c>
      <c r="AT85" s="42">
        <v>101.73</v>
      </c>
      <c r="AU85" s="42">
        <v>112.55</v>
      </c>
      <c r="AV85" s="42">
        <v>130.94999999999999</v>
      </c>
      <c r="AW85" s="42">
        <v>134.49</v>
      </c>
      <c r="AX85" s="20">
        <f t="shared" si="2"/>
        <v>-4.5333333333333412</v>
      </c>
      <c r="AY85" s="20">
        <f t="shared" si="3"/>
        <v>129.95666666666668</v>
      </c>
    </row>
    <row r="86" spans="3:51">
      <c r="C86" s="41" t="s">
        <v>82</v>
      </c>
      <c r="D86" s="42">
        <v>77.599999999999994</v>
      </c>
      <c r="E86" s="42">
        <v>83.9</v>
      </c>
      <c r="F86" s="42">
        <v>82.99</v>
      </c>
      <c r="G86" s="42">
        <v>78.42</v>
      </c>
      <c r="H86" s="42">
        <v>75.98</v>
      </c>
      <c r="I86" s="42">
        <v>73.72</v>
      </c>
      <c r="J86" s="42">
        <v>78.52</v>
      </c>
      <c r="K86" s="42">
        <v>93.72</v>
      </c>
      <c r="L86" s="42">
        <v>97.86</v>
      </c>
      <c r="M86" s="42">
        <v>96.23</v>
      </c>
      <c r="N86" s="42">
        <v>102.86</v>
      </c>
      <c r="O86" s="80">
        <v>97.3</v>
      </c>
      <c r="P86" s="42">
        <v>97.18</v>
      </c>
      <c r="Q86" s="42">
        <v>89.89</v>
      </c>
      <c r="R86" s="42">
        <v>89.94</v>
      </c>
      <c r="S86" s="42">
        <v>81.05</v>
      </c>
      <c r="T86" s="42">
        <v>79.930000000000007</v>
      </c>
      <c r="U86" s="42">
        <v>81.39</v>
      </c>
      <c r="V86" s="42">
        <v>76.16</v>
      </c>
      <c r="W86" s="42">
        <v>77.099999999999994</v>
      </c>
      <c r="X86" s="42">
        <v>93.19</v>
      </c>
      <c r="Y86" s="42">
        <v>111.61</v>
      </c>
      <c r="Z86" s="42">
        <v>110.33</v>
      </c>
      <c r="AA86" s="80">
        <v>96.2</v>
      </c>
      <c r="AB86" s="42">
        <v>81.63</v>
      </c>
      <c r="AC86" s="42">
        <v>75.53</v>
      </c>
      <c r="AD86" s="42">
        <v>73.61</v>
      </c>
      <c r="AE86" s="42">
        <v>69.680000000000007</v>
      </c>
      <c r="AF86" s="42">
        <v>75.63</v>
      </c>
      <c r="AG86" s="42">
        <v>92.17</v>
      </c>
      <c r="AH86" s="42">
        <v>100.4</v>
      </c>
      <c r="AI86" s="42">
        <v>94.16</v>
      </c>
      <c r="AJ86" s="42">
        <v>92.94</v>
      </c>
      <c r="AK86" s="42">
        <v>101.3</v>
      </c>
      <c r="AL86" s="42">
        <v>95.18</v>
      </c>
      <c r="AM86" s="80">
        <v>86.39</v>
      </c>
      <c r="AN86" s="42">
        <v>81.599999999999994</v>
      </c>
      <c r="AO86" s="42">
        <v>83.05</v>
      </c>
      <c r="AP86" s="42">
        <v>85.57</v>
      </c>
      <c r="AQ86" s="42">
        <v>80.02</v>
      </c>
      <c r="AR86" s="42">
        <v>75.709999999999994</v>
      </c>
      <c r="AS86" s="42">
        <v>73.430000000000007</v>
      </c>
      <c r="AT86" s="42">
        <v>75.819999999999993</v>
      </c>
      <c r="AU86" s="42">
        <v>83.51</v>
      </c>
      <c r="AV86" s="42">
        <v>91.44</v>
      </c>
      <c r="AW86" s="42">
        <v>101.04</v>
      </c>
      <c r="AX86" s="20">
        <f t="shared" si="2"/>
        <v>-9.75</v>
      </c>
      <c r="AY86" s="20">
        <f t="shared" si="3"/>
        <v>91.29</v>
      </c>
    </row>
    <row r="87" spans="3:51" ht="22.5">
      <c r="C87" s="41" t="s">
        <v>83</v>
      </c>
      <c r="D87" s="42">
        <v>80.16</v>
      </c>
      <c r="E87" s="42">
        <v>83.25</v>
      </c>
      <c r="F87" s="42">
        <v>86.93</v>
      </c>
      <c r="G87" s="42">
        <v>86.42</v>
      </c>
      <c r="H87" s="42">
        <v>79.33</v>
      </c>
      <c r="I87" s="42">
        <v>79.41</v>
      </c>
      <c r="J87" s="42">
        <v>88.61</v>
      </c>
      <c r="K87" s="42">
        <v>96.89</v>
      </c>
      <c r="L87" s="42">
        <v>94.12</v>
      </c>
      <c r="M87" s="42">
        <v>97.73</v>
      </c>
      <c r="N87" s="42">
        <v>106.01</v>
      </c>
      <c r="O87" s="80">
        <v>98.86</v>
      </c>
      <c r="P87" s="42">
        <v>96.42</v>
      </c>
      <c r="Q87" s="42">
        <v>89.06</v>
      </c>
      <c r="R87" s="42">
        <v>90.08</v>
      </c>
      <c r="S87" s="42">
        <v>84.24</v>
      </c>
      <c r="T87" s="42">
        <v>85.37</v>
      </c>
      <c r="U87" s="42">
        <v>77.92</v>
      </c>
      <c r="V87" s="42">
        <v>79.06</v>
      </c>
      <c r="W87" s="42">
        <v>80.55</v>
      </c>
      <c r="X87" s="42">
        <v>96.96</v>
      </c>
      <c r="Y87" s="42">
        <v>112.67</v>
      </c>
      <c r="Z87" s="42">
        <v>99.13</v>
      </c>
      <c r="AA87" s="80">
        <v>85.69</v>
      </c>
      <c r="AB87" s="42">
        <v>79.930000000000007</v>
      </c>
      <c r="AC87" s="42">
        <v>74.31</v>
      </c>
      <c r="AD87" s="42">
        <v>79.33</v>
      </c>
      <c r="AE87" s="42">
        <v>75.5</v>
      </c>
      <c r="AF87" s="42">
        <v>82.35</v>
      </c>
      <c r="AG87" s="42">
        <v>102.11</v>
      </c>
      <c r="AH87" s="42">
        <v>110.32</v>
      </c>
      <c r="AI87" s="42">
        <v>101.3</v>
      </c>
      <c r="AJ87" s="42">
        <v>95.7</v>
      </c>
      <c r="AK87" s="42">
        <v>105.99</v>
      </c>
      <c r="AL87" s="42">
        <v>99.83</v>
      </c>
      <c r="AM87" s="80">
        <v>92.2</v>
      </c>
      <c r="AN87" s="42">
        <v>83.92</v>
      </c>
      <c r="AO87" s="42">
        <v>84.55</v>
      </c>
      <c r="AP87" s="42">
        <v>82.2</v>
      </c>
      <c r="AQ87" s="42">
        <v>76.260000000000005</v>
      </c>
      <c r="AR87" s="42">
        <v>80.099999999999994</v>
      </c>
      <c r="AS87" s="42">
        <v>76.150000000000006</v>
      </c>
      <c r="AT87" s="42">
        <v>72.28</v>
      </c>
      <c r="AU87" s="42">
        <v>86.3</v>
      </c>
      <c r="AV87" s="42">
        <v>99.44</v>
      </c>
      <c r="AW87" s="42">
        <v>106.48</v>
      </c>
      <c r="AX87" s="20">
        <f t="shared" si="2"/>
        <v>-13.213333333333333</v>
      </c>
      <c r="AY87" s="20">
        <f t="shared" si="3"/>
        <v>93.266666666666666</v>
      </c>
    </row>
    <row r="88" spans="3:51">
      <c r="C88" s="41" t="s">
        <v>84</v>
      </c>
      <c r="D88" s="42">
        <v>66.08</v>
      </c>
      <c r="E88" s="42">
        <v>71.02</v>
      </c>
      <c r="F88" s="42">
        <v>73.599999999999994</v>
      </c>
      <c r="G88" s="42">
        <v>70.14</v>
      </c>
      <c r="H88" s="42">
        <v>66.88</v>
      </c>
      <c r="I88" s="42">
        <v>71.52</v>
      </c>
      <c r="J88" s="42">
        <v>86.79</v>
      </c>
      <c r="K88" s="42">
        <v>94.78</v>
      </c>
      <c r="L88" s="42">
        <v>100.27</v>
      </c>
      <c r="M88" s="42">
        <v>99.52</v>
      </c>
      <c r="N88" s="42">
        <v>99.12</v>
      </c>
      <c r="O88" s="80">
        <v>93.86</v>
      </c>
      <c r="P88" s="42">
        <v>90.35</v>
      </c>
      <c r="Q88" s="42">
        <v>83.2</v>
      </c>
      <c r="R88" s="42">
        <v>87.18</v>
      </c>
      <c r="S88" s="42">
        <v>80.2</v>
      </c>
      <c r="T88" s="42">
        <v>74.11</v>
      </c>
      <c r="U88" s="42">
        <v>72.13</v>
      </c>
      <c r="V88" s="42">
        <v>71.45</v>
      </c>
      <c r="W88" s="42">
        <v>78.72</v>
      </c>
      <c r="X88" s="42">
        <v>94.98</v>
      </c>
      <c r="Y88" s="42">
        <v>109.22</v>
      </c>
      <c r="Z88" s="42">
        <v>104.32</v>
      </c>
      <c r="AA88" s="80">
        <v>86.46</v>
      </c>
      <c r="AB88" s="42">
        <v>79.19</v>
      </c>
      <c r="AC88" s="42">
        <v>74.09</v>
      </c>
      <c r="AD88" s="42">
        <v>71.849999999999994</v>
      </c>
      <c r="AE88" s="42">
        <v>63.44</v>
      </c>
      <c r="AF88" s="42">
        <v>72.89</v>
      </c>
      <c r="AG88" s="42">
        <v>99.36</v>
      </c>
      <c r="AH88" s="42">
        <v>102.15</v>
      </c>
      <c r="AI88" s="42">
        <v>95.59</v>
      </c>
      <c r="AJ88" s="42">
        <v>98.34</v>
      </c>
      <c r="AK88" s="42">
        <v>106.02</v>
      </c>
      <c r="AL88" s="42">
        <v>89.14</v>
      </c>
      <c r="AM88" s="80">
        <v>83.19</v>
      </c>
      <c r="AN88" s="42">
        <v>77.17</v>
      </c>
      <c r="AO88" s="42">
        <v>79.41</v>
      </c>
      <c r="AP88" s="42">
        <v>81.91</v>
      </c>
      <c r="AQ88" s="42">
        <v>77.64</v>
      </c>
      <c r="AR88" s="42">
        <v>75.040000000000006</v>
      </c>
      <c r="AS88" s="42">
        <v>74.22</v>
      </c>
      <c r="AT88" s="42">
        <v>76.67</v>
      </c>
      <c r="AU88" s="42">
        <v>91.26</v>
      </c>
      <c r="AV88" s="42">
        <v>105.12</v>
      </c>
      <c r="AW88" s="42">
        <v>113.4</v>
      </c>
      <c r="AX88" s="20">
        <f t="shared" si="2"/>
        <v>-17.083333333333332</v>
      </c>
      <c r="AY88" s="20">
        <f t="shared" si="3"/>
        <v>96.316666666666677</v>
      </c>
    </row>
    <row r="89" spans="3:51">
      <c r="C89" s="41" t="s">
        <v>85</v>
      </c>
      <c r="D89" s="42">
        <v>91</v>
      </c>
      <c r="E89" s="42">
        <v>94.46</v>
      </c>
      <c r="F89" s="42">
        <v>99.67</v>
      </c>
      <c r="G89" s="42">
        <v>100.7</v>
      </c>
      <c r="H89" s="42">
        <v>91</v>
      </c>
      <c r="I89" s="42">
        <v>89.99</v>
      </c>
      <c r="J89" s="42">
        <v>97.57</v>
      </c>
      <c r="K89" s="42">
        <v>115.08</v>
      </c>
      <c r="L89" s="42">
        <v>121</v>
      </c>
      <c r="M89" s="42">
        <v>118.91</v>
      </c>
      <c r="N89" s="42">
        <v>123.47</v>
      </c>
      <c r="O89" s="80">
        <v>120.23</v>
      </c>
      <c r="P89" s="42">
        <v>122.35</v>
      </c>
      <c r="Q89" s="42">
        <v>118.59</v>
      </c>
      <c r="R89" s="42">
        <v>118.87</v>
      </c>
      <c r="S89" s="42">
        <v>114.13</v>
      </c>
      <c r="T89" s="42">
        <v>108.98</v>
      </c>
      <c r="U89" s="42">
        <v>105.84</v>
      </c>
      <c r="V89" s="42">
        <v>102.42</v>
      </c>
      <c r="W89" s="42">
        <v>107.03</v>
      </c>
      <c r="X89" s="42">
        <v>113.37</v>
      </c>
      <c r="Y89" s="42">
        <v>132.69999999999999</v>
      </c>
      <c r="Z89" s="42">
        <v>130.5</v>
      </c>
      <c r="AA89" s="80">
        <v>108.65</v>
      </c>
      <c r="AB89" s="42">
        <v>93.39</v>
      </c>
      <c r="AC89" s="42">
        <v>92.7</v>
      </c>
      <c r="AD89" s="42">
        <v>95.14</v>
      </c>
      <c r="AE89" s="42">
        <v>85.48</v>
      </c>
      <c r="AF89" s="42">
        <v>83.86</v>
      </c>
      <c r="AG89" s="42">
        <v>98.6</v>
      </c>
      <c r="AH89" s="42">
        <v>112.74</v>
      </c>
      <c r="AI89" s="42">
        <v>113.21</v>
      </c>
      <c r="AJ89" s="42">
        <v>110.18</v>
      </c>
      <c r="AK89" s="42">
        <v>113.99</v>
      </c>
      <c r="AL89" s="42">
        <v>102.83</v>
      </c>
      <c r="AM89" s="80">
        <v>94.53</v>
      </c>
      <c r="AN89" s="42">
        <v>91.97</v>
      </c>
      <c r="AO89" s="42">
        <v>88.55</v>
      </c>
      <c r="AP89" s="42">
        <v>90</v>
      </c>
      <c r="AQ89" s="42">
        <v>84.85</v>
      </c>
      <c r="AR89" s="42">
        <v>84.21</v>
      </c>
      <c r="AS89" s="42">
        <v>81.7</v>
      </c>
      <c r="AT89" s="42">
        <v>81.99</v>
      </c>
      <c r="AU89" s="42">
        <v>93.65</v>
      </c>
      <c r="AV89" s="42">
        <v>105.05</v>
      </c>
      <c r="AW89" s="42">
        <v>107.68</v>
      </c>
      <c r="AX89" s="20">
        <f t="shared" si="2"/>
        <v>-14.063333333333324</v>
      </c>
      <c r="AY89" s="20">
        <f t="shared" si="3"/>
        <v>93.616666666666688</v>
      </c>
    </row>
    <row r="90" spans="3:51" ht="22.5">
      <c r="C90" s="41" t="s">
        <v>86</v>
      </c>
      <c r="D90" s="42">
        <v>143.47999999999999</v>
      </c>
      <c r="E90" s="42">
        <v>154.38999999999999</v>
      </c>
      <c r="F90" s="42">
        <v>155.58000000000001</v>
      </c>
      <c r="G90" s="42">
        <v>149.97</v>
      </c>
      <c r="H90" s="42">
        <v>138.18</v>
      </c>
      <c r="I90" s="42">
        <v>134.94</v>
      </c>
      <c r="J90" s="42">
        <v>145.85</v>
      </c>
      <c r="K90" s="42">
        <v>157</v>
      </c>
      <c r="L90" s="42">
        <v>160.41999999999999</v>
      </c>
      <c r="M90" s="42">
        <v>158.57</v>
      </c>
      <c r="N90" s="42">
        <v>158.28</v>
      </c>
      <c r="O90" s="80">
        <v>160.91</v>
      </c>
      <c r="P90" s="42">
        <v>164.14</v>
      </c>
      <c r="Q90" s="42">
        <v>164.27</v>
      </c>
      <c r="R90" s="42">
        <v>162.82</v>
      </c>
      <c r="S90" s="42">
        <v>163.22</v>
      </c>
      <c r="T90" s="42">
        <v>159.97999999999999</v>
      </c>
      <c r="U90" s="42">
        <v>152.16999999999999</v>
      </c>
      <c r="V90" s="42">
        <v>147.75</v>
      </c>
      <c r="W90" s="42">
        <v>145.68</v>
      </c>
      <c r="X90" s="42">
        <v>153.47999999999999</v>
      </c>
      <c r="Y90" s="42">
        <v>169.12</v>
      </c>
      <c r="Z90" s="42">
        <v>178.54</v>
      </c>
      <c r="AA90" s="80">
        <v>176.39</v>
      </c>
      <c r="AB90" s="42">
        <v>166.87</v>
      </c>
      <c r="AC90" s="42">
        <v>165.48</v>
      </c>
      <c r="AD90" s="42">
        <v>161.61000000000001</v>
      </c>
      <c r="AE90" s="42">
        <v>150.77000000000001</v>
      </c>
      <c r="AF90" s="42">
        <v>145.43</v>
      </c>
      <c r="AG90" s="42">
        <v>143.41</v>
      </c>
      <c r="AH90" s="42">
        <v>153.07</v>
      </c>
      <c r="AI90" s="42">
        <v>160.13999999999999</v>
      </c>
      <c r="AJ90" s="42">
        <v>158.88</v>
      </c>
      <c r="AK90" s="42">
        <v>153.1</v>
      </c>
      <c r="AL90" s="42">
        <v>151.37</v>
      </c>
      <c r="AM90" s="80">
        <v>150.69</v>
      </c>
      <c r="AN90" s="42">
        <v>152.65</v>
      </c>
      <c r="AO90" s="42">
        <v>149.59</v>
      </c>
      <c r="AP90" s="42">
        <v>149.62</v>
      </c>
      <c r="AQ90" s="42">
        <v>148.94999999999999</v>
      </c>
      <c r="AR90" s="42">
        <v>149.4</v>
      </c>
      <c r="AS90" s="42">
        <v>142.81</v>
      </c>
      <c r="AT90" s="42">
        <v>135.99</v>
      </c>
      <c r="AU90" s="42">
        <v>133.71</v>
      </c>
      <c r="AV90" s="42">
        <v>144.43</v>
      </c>
      <c r="AW90" s="42">
        <v>155.46</v>
      </c>
      <c r="AX90" s="20">
        <f t="shared" si="2"/>
        <v>2.3999999999999964</v>
      </c>
      <c r="AY90" s="20">
        <f t="shared" si="3"/>
        <v>157.86000000000001</v>
      </c>
    </row>
    <row r="91" spans="3:51" ht="22.5">
      <c r="C91" s="41" t="s">
        <v>87</v>
      </c>
      <c r="D91" s="42">
        <v>139.49</v>
      </c>
      <c r="E91" s="42">
        <v>148.38</v>
      </c>
      <c r="F91" s="42">
        <v>152.72</v>
      </c>
      <c r="G91" s="42">
        <v>153.34</v>
      </c>
      <c r="H91" s="42">
        <v>156.24</v>
      </c>
      <c r="I91" s="42">
        <v>155.37</v>
      </c>
      <c r="J91" s="42">
        <v>154.69</v>
      </c>
      <c r="K91" s="42">
        <v>160.16</v>
      </c>
      <c r="L91" s="42">
        <v>163.98</v>
      </c>
      <c r="M91" s="42">
        <v>170.78</v>
      </c>
      <c r="N91" s="42">
        <v>177.76</v>
      </c>
      <c r="O91" s="80">
        <v>182.45</v>
      </c>
      <c r="P91" s="42">
        <v>190.04</v>
      </c>
      <c r="Q91" s="42">
        <v>188.58</v>
      </c>
      <c r="R91" s="42">
        <v>193.64</v>
      </c>
      <c r="S91" s="42">
        <v>192.43</v>
      </c>
      <c r="T91" s="42">
        <v>196.35</v>
      </c>
      <c r="U91" s="42">
        <v>191.51</v>
      </c>
      <c r="V91" s="42">
        <v>189.16</v>
      </c>
      <c r="W91" s="42">
        <v>185.07</v>
      </c>
      <c r="X91" s="42">
        <v>181.51</v>
      </c>
      <c r="Y91" s="42">
        <v>191.75</v>
      </c>
      <c r="Z91" s="42">
        <v>202.13</v>
      </c>
      <c r="AA91" s="80">
        <v>201.28</v>
      </c>
      <c r="AB91" s="42">
        <v>198.99</v>
      </c>
      <c r="AC91" s="42">
        <v>189.27</v>
      </c>
      <c r="AD91" s="42">
        <v>185.12</v>
      </c>
      <c r="AE91" s="42">
        <v>178.31</v>
      </c>
      <c r="AF91" s="42">
        <v>181.33</v>
      </c>
      <c r="AG91" s="42">
        <v>176.73</v>
      </c>
      <c r="AH91" s="42">
        <v>186.05</v>
      </c>
      <c r="AI91" s="42">
        <v>190.29</v>
      </c>
      <c r="AJ91" s="42">
        <v>190.02</v>
      </c>
      <c r="AK91" s="42">
        <v>188.21</v>
      </c>
      <c r="AL91" s="42">
        <v>199.57</v>
      </c>
      <c r="AM91" s="80">
        <v>197.15</v>
      </c>
      <c r="AN91" s="42">
        <v>188.09</v>
      </c>
      <c r="AO91" s="42">
        <v>187.95</v>
      </c>
      <c r="AP91" s="42">
        <v>185.3</v>
      </c>
      <c r="AQ91" s="42">
        <v>184.53</v>
      </c>
      <c r="AR91" s="42">
        <v>185.05</v>
      </c>
      <c r="AS91" s="42">
        <v>180.46</v>
      </c>
      <c r="AT91" s="42">
        <v>176.2</v>
      </c>
      <c r="AU91" s="42">
        <v>172.18</v>
      </c>
      <c r="AV91" s="42">
        <v>174.79</v>
      </c>
      <c r="AW91" s="42">
        <v>188.67</v>
      </c>
      <c r="AX91" s="20">
        <f t="shared" si="2"/>
        <v>10.046666666666662</v>
      </c>
      <c r="AY91" s="20">
        <f t="shared" si="3"/>
        <v>198.71666666666664</v>
      </c>
    </row>
    <row r="92" spans="3:51">
      <c r="C92" s="41" t="s">
        <v>88</v>
      </c>
      <c r="D92" s="42">
        <v>187.58</v>
      </c>
      <c r="E92" s="42">
        <v>197.67</v>
      </c>
      <c r="F92" s="42">
        <v>191.14</v>
      </c>
      <c r="G92" s="42">
        <v>189.56</v>
      </c>
      <c r="H92" s="42">
        <v>181.7</v>
      </c>
      <c r="I92" s="42">
        <v>168.2</v>
      </c>
      <c r="J92" s="42">
        <v>168.2</v>
      </c>
      <c r="K92" s="42">
        <v>180</v>
      </c>
      <c r="L92" s="42">
        <v>190.92</v>
      </c>
      <c r="M92" s="42">
        <v>184.44</v>
      </c>
      <c r="N92" s="42">
        <v>180.33</v>
      </c>
      <c r="O92" s="80">
        <v>190.08</v>
      </c>
      <c r="P92" s="42">
        <v>210.87</v>
      </c>
      <c r="Q92" s="42">
        <v>222.83</v>
      </c>
      <c r="R92" s="42">
        <v>215.02</v>
      </c>
      <c r="S92" s="42">
        <v>216.66</v>
      </c>
      <c r="T92" s="42">
        <v>210.65</v>
      </c>
      <c r="U92" s="42">
        <v>197.33</v>
      </c>
      <c r="V92" s="42">
        <v>195.41</v>
      </c>
      <c r="W92" s="42">
        <v>191.8</v>
      </c>
      <c r="X92" s="42">
        <v>204.24</v>
      </c>
      <c r="Y92" s="42">
        <v>206.07</v>
      </c>
      <c r="Z92" s="42">
        <v>219.85</v>
      </c>
      <c r="AA92" s="80">
        <v>230.96</v>
      </c>
      <c r="AB92" s="42">
        <v>231.24</v>
      </c>
      <c r="AC92" s="42">
        <v>225.94</v>
      </c>
      <c r="AD92" s="42">
        <v>220.66</v>
      </c>
      <c r="AE92" s="42">
        <v>219.87</v>
      </c>
      <c r="AF92" s="42">
        <v>208.63</v>
      </c>
      <c r="AG92" s="42">
        <v>198.06</v>
      </c>
      <c r="AH92" s="42">
        <v>196.98</v>
      </c>
      <c r="AI92" s="42">
        <v>204.05</v>
      </c>
      <c r="AJ92" s="42">
        <v>203.41</v>
      </c>
      <c r="AK92" s="42">
        <v>200.24</v>
      </c>
      <c r="AL92" s="42">
        <v>192.2</v>
      </c>
      <c r="AM92" s="80">
        <v>193.37</v>
      </c>
      <c r="AN92" s="42">
        <v>197.13</v>
      </c>
      <c r="AO92" s="42">
        <v>197.26</v>
      </c>
      <c r="AP92" s="42">
        <v>199.34</v>
      </c>
      <c r="AQ92" s="42">
        <v>199.91</v>
      </c>
      <c r="AR92" s="42">
        <v>195.73</v>
      </c>
      <c r="AS92" s="42">
        <v>184.12</v>
      </c>
      <c r="AT92" s="42">
        <v>181.52</v>
      </c>
      <c r="AU92" s="42">
        <v>180.27</v>
      </c>
      <c r="AV92" s="42">
        <v>185.12</v>
      </c>
      <c r="AW92" s="42">
        <v>196.71</v>
      </c>
      <c r="AX92" s="20">
        <f t="shared" si="2"/>
        <v>7.8866666666666747</v>
      </c>
      <c r="AY92" s="20">
        <f t="shared" si="3"/>
        <v>204.59666666666669</v>
      </c>
    </row>
    <row r="93" spans="3:51">
      <c r="C93" s="41" t="s">
        <v>89</v>
      </c>
      <c r="D93" s="42">
        <v>127.33</v>
      </c>
      <c r="E93" s="42">
        <v>136.69</v>
      </c>
      <c r="F93" s="42">
        <v>140.97999999999999</v>
      </c>
      <c r="G93" s="42">
        <v>133.1</v>
      </c>
      <c r="H93" s="42">
        <v>123.04</v>
      </c>
      <c r="I93" s="42">
        <v>120.46</v>
      </c>
      <c r="J93" s="42">
        <v>127.06</v>
      </c>
      <c r="K93" s="42">
        <v>139.21</v>
      </c>
      <c r="L93" s="42">
        <v>145.31</v>
      </c>
      <c r="M93" s="42">
        <v>146.36000000000001</v>
      </c>
      <c r="N93" s="42">
        <v>143.65</v>
      </c>
      <c r="O93" s="80">
        <v>148.32</v>
      </c>
      <c r="P93" s="42">
        <v>149.63</v>
      </c>
      <c r="Q93" s="42">
        <v>148.43</v>
      </c>
      <c r="R93" s="42">
        <v>145.87</v>
      </c>
      <c r="S93" s="42">
        <v>145.81</v>
      </c>
      <c r="T93" s="42">
        <v>142.22</v>
      </c>
      <c r="U93" s="42">
        <v>137.80000000000001</v>
      </c>
      <c r="V93" s="42">
        <v>131.76</v>
      </c>
      <c r="W93" s="42">
        <v>128.29</v>
      </c>
      <c r="X93" s="42">
        <v>132.33000000000001</v>
      </c>
      <c r="Y93" s="42">
        <v>153.26</v>
      </c>
      <c r="Z93" s="42">
        <v>163.75</v>
      </c>
      <c r="AA93" s="80">
        <v>159.11000000000001</v>
      </c>
      <c r="AB93" s="42">
        <v>154.30000000000001</v>
      </c>
      <c r="AC93" s="42">
        <v>150.16</v>
      </c>
      <c r="AD93" s="42">
        <v>145.97</v>
      </c>
      <c r="AE93" s="42">
        <v>129.19999999999999</v>
      </c>
      <c r="AF93" s="42">
        <v>124.79</v>
      </c>
      <c r="AG93" s="42">
        <v>130.08000000000001</v>
      </c>
      <c r="AH93" s="42">
        <v>137.9</v>
      </c>
      <c r="AI93" s="42">
        <v>147.54</v>
      </c>
      <c r="AJ93" s="42">
        <v>144.68</v>
      </c>
      <c r="AK93" s="42">
        <v>138.63</v>
      </c>
      <c r="AL93" s="42">
        <v>133.69</v>
      </c>
      <c r="AM93" s="80">
        <v>131.97</v>
      </c>
      <c r="AN93" s="42">
        <v>131.31</v>
      </c>
      <c r="AO93" s="42">
        <v>129.13999999999999</v>
      </c>
      <c r="AP93" s="42">
        <v>131.66</v>
      </c>
      <c r="AQ93" s="42">
        <v>132.72</v>
      </c>
      <c r="AR93" s="42">
        <v>134.13</v>
      </c>
      <c r="AS93" s="42">
        <v>127.81</v>
      </c>
      <c r="AT93" s="42">
        <v>117.2</v>
      </c>
      <c r="AU93" s="42">
        <v>112.51</v>
      </c>
      <c r="AV93" s="42">
        <v>116.89</v>
      </c>
      <c r="AW93" s="42">
        <v>125.91</v>
      </c>
      <c r="AX93" s="20">
        <f t="shared" si="2"/>
        <v>0.38333333333333525</v>
      </c>
      <c r="AY93" s="20">
        <f t="shared" si="3"/>
        <v>126.29333333333334</v>
      </c>
    </row>
    <row r="94" spans="3:51">
      <c r="C94" s="41" t="s">
        <v>90</v>
      </c>
      <c r="D94" s="42">
        <v>136.65</v>
      </c>
      <c r="E94" s="42">
        <v>149.69999999999999</v>
      </c>
      <c r="F94" s="42">
        <v>147.43</v>
      </c>
      <c r="G94" s="42">
        <v>139.9</v>
      </c>
      <c r="H94" s="42">
        <v>118.24</v>
      </c>
      <c r="I94" s="42">
        <v>118.33</v>
      </c>
      <c r="J94" s="42">
        <v>138.76</v>
      </c>
      <c r="K94" s="42">
        <v>148.94999999999999</v>
      </c>
      <c r="L94" s="42">
        <v>147.16</v>
      </c>
      <c r="M94" s="42">
        <v>139.08000000000001</v>
      </c>
      <c r="N94" s="42">
        <v>138.21</v>
      </c>
      <c r="O94" s="80">
        <v>139.04</v>
      </c>
      <c r="P94" s="42">
        <v>134.72999999999999</v>
      </c>
      <c r="Q94" s="42">
        <v>133.91</v>
      </c>
      <c r="R94" s="42">
        <v>131.46</v>
      </c>
      <c r="S94" s="42">
        <v>135.09</v>
      </c>
      <c r="T94" s="42">
        <v>125.01</v>
      </c>
      <c r="U94" s="42">
        <v>113.27</v>
      </c>
      <c r="V94" s="42">
        <v>113.29</v>
      </c>
      <c r="W94" s="42">
        <v>117.13</v>
      </c>
      <c r="X94" s="42">
        <v>139.99</v>
      </c>
      <c r="Y94" s="42">
        <v>154.62</v>
      </c>
      <c r="Z94" s="42">
        <v>161.47999999999999</v>
      </c>
      <c r="AA94" s="80">
        <v>155.65</v>
      </c>
      <c r="AB94" s="42">
        <v>137.1</v>
      </c>
      <c r="AC94" s="42">
        <v>143.6</v>
      </c>
      <c r="AD94" s="42">
        <v>141.07</v>
      </c>
      <c r="AE94" s="42">
        <v>131.49</v>
      </c>
      <c r="AF94" s="42">
        <v>124.26</v>
      </c>
      <c r="AG94" s="42">
        <v>117.48</v>
      </c>
      <c r="AH94" s="42">
        <v>131.24</v>
      </c>
      <c r="AI94" s="42">
        <v>138.72</v>
      </c>
      <c r="AJ94" s="42">
        <v>135.78</v>
      </c>
      <c r="AK94" s="42">
        <v>128.33000000000001</v>
      </c>
      <c r="AL94" s="42">
        <v>126.48</v>
      </c>
      <c r="AM94" s="80">
        <v>128.62</v>
      </c>
      <c r="AN94" s="42">
        <v>129.37</v>
      </c>
      <c r="AO94" s="42">
        <v>120.03</v>
      </c>
      <c r="AP94" s="42">
        <v>120.02</v>
      </c>
      <c r="AQ94" s="42">
        <v>112.94</v>
      </c>
      <c r="AR94" s="42">
        <v>113.19</v>
      </c>
      <c r="AS94" s="42">
        <v>107.45</v>
      </c>
      <c r="AT94" s="42">
        <v>102.24</v>
      </c>
      <c r="AU94" s="42">
        <v>102.59</v>
      </c>
      <c r="AV94" s="42">
        <v>129.04</v>
      </c>
      <c r="AW94" s="42">
        <v>135.49</v>
      </c>
      <c r="AX94" s="20">
        <f t="shared" si="2"/>
        <v>0.42666666666665759</v>
      </c>
      <c r="AY94" s="20">
        <f t="shared" si="3"/>
        <v>135.91666666666666</v>
      </c>
    </row>
    <row r="95" spans="3:51">
      <c r="C95" s="41" t="s">
        <v>91</v>
      </c>
      <c r="D95" s="42">
        <v>151.44</v>
      </c>
      <c r="E95" s="42">
        <v>156.71</v>
      </c>
      <c r="F95" s="42">
        <v>158.99</v>
      </c>
      <c r="G95" s="42">
        <v>153.25</v>
      </c>
      <c r="H95" s="42">
        <v>138.1</v>
      </c>
      <c r="I95" s="42">
        <v>134.79</v>
      </c>
      <c r="J95" s="42">
        <v>154.65</v>
      </c>
      <c r="K95" s="42">
        <v>159.78</v>
      </c>
      <c r="L95" s="42">
        <v>159.13999999999999</v>
      </c>
      <c r="M95" s="42">
        <v>154.91</v>
      </c>
      <c r="N95" s="42">
        <v>158.69999999999999</v>
      </c>
      <c r="O95" s="80">
        <v>159.5</v>
      </c>
      <c r="P95" s="42">
        <v>159.1</v>
      </c>
      <c r="Q95" s="42">
        <v>160.41999999999999</v>
      </c>
      <c r="R95" s="42">
        <v>164.68</v>
      </c>
      <c r="S95" s="42">
        <v>162.94</v>
      </c>
      <c r="T95" s="42">
        <v>163.91</v>
      </c>
      <c r="U95" s="42">
        <v>161.13</v>
      </c>
      <c r="V95" s="42">
        <v>155.21</v>
      </c>
      <c r="W95" s="42">
        <v>151.37</v>
      </c>
      <c r="X95" s="42">
        <v>152.22999999999999</v>
      </c>
      <c r="Y95" s="42">
        <v>168.92</v>
      </c>
      <c r="Z95" s="42">
        <v>173.93</v>
      </c>
      <c r="AA95" s="80">
        <v>172.17</v>
      </c>
      <c r="AB95" s="42">
        <v>170.31</v>
      </c>
      <c r="AC95" s="42">
        <v>170.02</v>
      </c>
      <c r="AD95" s="42">
        <v>166.44</v>
      </c>
      <c r="AE95" s="42">
        <v>151.6</v>
      </c>
      <c r="AF95" s="42">
        <v>142.63999999999999</v>
      </c>
      <c r="AG95" s="42">
        <v>146.16999999999999</v>
      </c>
      <c r="AH95" s="42">
        <v>158.88</v>
      </c>
      <c r="AI95" s="42">
        <v>157.32</v>
      </c>
      <c r="AJ95" s="42">
        <v>158.26</v>
      </c>
      <c r="AK95" s="42">
        <v>146.85</v>
      </c>
      <c r="AL95" s="42">
        <v>144.94</v>
      </c>
      <c r="AM95" s="80">
        <v>143.41999999999999</v>
      </c>
      <c r="AN95" s="42">
        <v>143.77000000000001</v>
      </c>
      <c r="AO95" s="42">
        <v>141.38999999999999</v>
      </c>
      <c r="AP95" s="42">
        <v>140.49</v>
      </c>
      <c r="AQ95" s="42">
        <v>142.69999999999999</v>
      </c>
      <c r="AR95" s="42">
        <v>140.96</v>
      </c>
      <c r="AS95" s="42">
        <v>141.33000000000001</v>
      </c>
      <c r="AT95" s="42">
        <v>136.56</v>
      </c>
      <c r="AU95" s="42">
        <v>133.19999999999999</v>
      </c>
      <c r="AV95" s="42">
        <v>149.29</v>
      </c>
      <c r="AW95" s="42">
        <v>161.41999999999999</v>
      </c>
      <c r="AX95" s="20">
        <f t="shared" si="2"/>
        <v>1.4699999999999989</v>
      </c>
      <c r="AY95" s="20">
        <f t="shared" si="3"/>
        <v>162.88999999999999</v>
      </c>
    </row>
    <row r="96" spans="3:51">
      <c r="C96" s="41" t="s">
        <v>92</v>
      </c>
      <c r="D96" s="42">
        <v>161.69</v>
      </c>
      <c r="E96" s="42">
        <v>180.17</v>
      </c>
      <c r="F96" s="42">
        <v>184.57</v>
      </c>
      <c r="G96" s="42">
        <v>169.46</v>
      </c>
      <c r="H96" s="42">
        <v>154.31</v>
      </c>
      <c r="I96" s="42">
        <v>149.33000000000001</v>
      </c>
      <c r="J96" s="42">
        <v>161.16</v>
      </c>
      <c r="K96" s="42">
        <v>202.73</v>
      </c>
      <c r="L96" s="42">
        <v>203.09</v>
      </c>
      <c r="M96" s="42">
        <v>206.55</v>
      </c>
      <c r="N96" s="42">
        <v>199.25</v>
      </c>
      <c r="O96" s="80">
        <v>193.52</v>
      </c>
      <c r="P96" s="42">
        <v>189.62</v>
      </c>
      <c r="Q96" s="42">
        <v>190.6</v>
      </c>
      <c r="R96" s="42">
        <v>194.77</v>
      </c>
      <c r="S96" s="42">
        <v>198.12</v>
      </c>
      <c r="T96" s="42">
        <v>204.82</v>
      </c>
      <c r="U96" s="42">
        <v>197.92</v>
      </c>
      <c r="V96" s="42">
        <v>193.22</v>
      </c>
      <c r="W96" s="42">
        <v>184.77</v>
      </c>
      <c r="X96" s="42">
        <v>179.92</v>
      </c>
      <c r="Y96" s="42">
        <v>194.78</v>
      </c>
      <c r="Z96" s="42">
        <v>206.51</v>
      </c>
      <c r="AA96" s="80">
        <v>212.76</v>
      </c>
      <c r="AB96" s="42">
        <v>217.2</v>
      </c>
      <c r="AC96" s="42">
        <v>208.87</v>
      </c>
      <c r="AD96" s="42">
        <v>202.48</v>
      </c>
      <c r="AE96" s="42">
        <v>201.83</v>
      </c>
      <c r="AF96" s="42">
        <v>187.31</v>
      </c>
      <c r="AG96" s="42">
        <v>180.85</v>
      </c>
      <c r="AH96" s="42">
        <v>178.68</v>
      </c>
      <c r="AI96" s="42">
        <v>203.97</v>
      </c>
      <c r="AJ96" s="42">
        <v>188.9</v>
      </c>
      <c r="AK96" s="42">
        <v>195.85</v>
      </c>
      <c r="AL96" s="42">
        <v>180.74</v>
      </c>
      <c r="AM96" s="80">
        <v>172.91</v>
      </c>
      <c r="AN96" s="42">
        <v>160.44</v>
      </c>
      <c r="AO96" s="42">
        <v>165.28</v>
      </c>
      <c r="AP96" s="42">
        <v>161.72</v>
      </c>
      <c r="AQ96" s="42">
        <v>160.38</v>
      </c>
      <c r="AR96" s="42">
        <v>160.19999999999999</v>
      </c>
      <c r="AS96" s="42">
        <v>145.59</v>
      </c>
      <c r="AT96" s="42">
        <v>143.13</v>
      </c>
      <c r="AU96" s="42">
        <v>154.01</v>
      </c>
      <c r="AV96" s="42">
        <v>174.77</v>
      </c>
      <c r="AW96" s="42">
        <v>186.39</v>
      </c>
      <c r="AX96" s="20">
        <f t="shared" si="2"/>
        <v>-5.9966666666666697</v>
      </c>
      <c r="AY96" s="20">
        <f t="shared" si="3"/>
        <v>180.39333333333332</v>
      </c>
    </row>
    <row r="97" spans="3:51">
      <c r="C97" s="41" t="s">
        <v>93</v>
      </c>
      <c r="D97" s="42">
        <v>169.84</v>
      </c>
      <c r="E97" s="42">
        <v>180.53</v>
      </c>
      <c r="F97" s="42">
        <v>179.86</v>
      </c>
      <c r="G97" s="42">
        <v>179.34</v>
      </c>
      <c r="H97" s="42">
        <v>165.23</v>
      </c>
      <c r="I97" s="42">
        <v>158.85</v>
      </c>
      <c r="J97" s="42">
        <v>175.08</v>
      </c>
      <c r="K97" s="42">
        <v>184.24</v>
      </c>
      <c r="L97" s="42">
        <v>193.51</v>
      </c>
      <c r="M97" s="42">
        <v>194.08</v>
      </c>
      <c r="N97" s="42">
        <v>193.77</v>
      </c>
      <c r="O97" s="80">
        <v>188.95</v>
      </c>
      <c r="P97" s="42">
        <v>194.63</v>
      </c>
      <c r="Q97" s="42">
        <v>193.1</v>
      </c>
      <c r="R97" s="42">
        <v>186.68</v>
      </c>
      <c r="S97" s="42">
        <v>179.97</v>
      </c>
      <c r="T97" s="42">
        <v>177.46</v>
      </c>
      <c r="U97" s="42">
        <v>168.35</v>
      </c>
      <c r="V97" s="42">
        <v>154.63999999999999</v>
      </c>
      <c r="W97" s="42">
        <v>150.08000000000001</v>
      </c>
      <c r="X97" s="42">
        <v>162.01</v>
      </c>
      <c r="Y97" s="42">
        <v>176.76</v>
      </c>
      <c r="Z97" s="42">
        <v>187.68</v>
      </c>
      <c r="AA97" s="80">
        <v>188.4</v>
      </c>
      <c r="AB97" s="42">
        <v>179.87</v>
      </c>
      <c r="AC97" s="42">
        <v>181.05</v>
      </c>
      <c r="AD97" s="42">
        <v>178.04</v>
      </c>
      <c r="AE97" s="42">
        <v>167.45</v>
      </c>
      <c r="AF97" s="42">
        <v>156.12</v>
      </c>
      <c r="AG97" s="42">
        <v>150.54</v>
      </c>
      <c r="AH97" s="42">
        <v>161.22</v>
      </c>
      <c r="AI97" s="42">
        <v>164.55</v>
      </c>
      <c r="AJ97" s="42">
        <v>174.42</v>
      </c>
      <c r="AK97" s="42">
        <v>167.01</v>
      </c>
      <c r="AL97" s="42">
        <v>162.79</v>
      </c>
      <c r="AM97" s="80">
        <v>159.91</v>
      </c>
      <c r="AN97" s="42">
        <v>160.66</v>
      </c>
      <c r="AO97" s="42">
        <v>157.77000000000001</v>
      </c>
      <c r="AP97" s="42">
        <v>155.68</v>
      </c>
      <c r="AQ97" s="42">
        <v>157.43</v>
      </c>
      <c r="AR97" s="42">
        <v>162</v>
      </c>
      <c r="AS97" s="42">
        <v>149.78</v>
      </c>
      <c r="AT97" s="42">
        <v>140.55000000000001</v>
      </c>
      <c r="AU97" s="42">
        <v>136.24</v>
      </c>
      <c r="AV97" s="42">
        <v>141.65</v>
      </c>
      <c r="AW97" s="42">
        <v>165.2</v>
      </c>
      <c r="AX97" s="20">
        <f t="shared" si="2"/>
        <v>-0.19666666666666779</v>
      </c>
      <c r="AY97" s="20">
        <f t="shared" si="3"/>
        <v>165.00333333333333</v>
      </c>
    </row>
    <row r="98" spans="3:51" ht="22.5">
      <c r="C98" s="41" t="s">
        <v>148</v>
      </c>
      <c r="D98" s="42">
        <v>124.52</v>
      </c>
      <c r="E98" s="42">
        <v>146.94</v>
      </c>
      <c r="F98" s="42">
        <v>144.80000000000001</v>
      </c>
      <c r="G98" s="42">
        <v>128.79</v>
      </c>
      <c r="H98" s="42">
        <v>122.75</v>
      </c>
      <c r="I98" s="42">
        <v>106.64</v>
      </c>
      <c r="J98" s="42">
        <v>130.66999999999999</v>
      </c>
      <c r="K98" s="42">
        <v>154.38999999999999</v>
      </c>
      <c r="L98" s="42">
        <v>155.94</v>
      </c>
      <c r="M98" s="42">
        <v>132.72</v>
      </c>
      <c r="N98" s="42">
        <v>137.76</v>
      </c>
      <c r="O98" s="80">
        <v>143.12</v>
      </c>
      <c r="P98" s="42">
        <v>147.71</v>
      </c>
      <c r="Q98" s="42">
        <v>151.08000000000001</v>
      </c>
      <c r="R98" s="42">
        <v>139.09</v>
      </c>
      <c r="S98" s="42">
        <v>145.11000000000001</v>
      </c>
      <c r="T98" s="42">
        <v>146.29</v>
      </c>
      <c r="U98" s="42">
        <v>124.77</v>
      </c>
      <c r="V98" s="42">
        <v>114.22</v>
      </c>
      <c r="W98" s="42">
        <v>118.89</v>
      </c>
      <c r="X98" s="42">
        <v>129.52000000000001</v>
      </c>
      <c r="Y98" s="42">
        <v>165.66</v>
      </c>
      <c r="Z98" s="42">
        <v>166.62</v>
      </c>
      <c r="AA98" s="80">
        <v>164.61</v>
      </c>
      <c r="AB98" s="42">
        <v>141.99</v>
      </c>
      <c r="AC98" s="42">
        <v>137.65</v>
      </c>
      <c r="AD98" s="42">
        <v>126.5</v>
      </c>
      <c r="AE98" s="42">
        <v>122.32</v>
      </c>
      <c r="AF98" s="42">
        <v>118.04</v>
      </c>
      <c r="AG98" s="42">
        <v>122.23</v>
      </c>
      <c r="AH98" s="42">
        <v>138.53</v>
      </c>
      <c r="AI98" s="42">
        <v>150.19999999999999</v>
      </c>
      <c r="AJ98" s="42">
        <v>146.05000000000001</v>
      </c>
      <c r="AK98" s="42">
        <v>137.56</v>
      </c>
      <c r="AL98" s="42">
        <v>130.78</v>
      </c>
      <c r="AM98" s="80">
        <v>125.82</v>
      </c>
      <c r="AN98" s="42">
        <v>122.15</v>
      </c>
      <c r="AO98" s="42">
        <v>124.65</v>
      </c>
      <c r="AP98" s="42">
        <v>122.94</v>
      </c>
      <c r="AQ98" s="42">
        <v>122.22</v>
      </c>
      <c r="AR98" s="42">
        <v>119.54</v>
      </c>
      <c r="AS98" s="42">
        <v>119.54</v>
      </c>
      <c r="AT98" s="42">
        <v>107.57</v>
      </c>
      <c r="AU98" s="42">
        <v>117.67</v>
      </c>
      <c r="AV98" s="42">
        <v>124.3</v>
      </c>
      <c r="AW98" s="42">
        <v>140.12</v>
      </c>
      <c r="AX98" s="20">
        <f t="shared" si="2"/>
        <v>-0.79666666666666208</v>
      </c>
      <c r="AY98" s="20">
        <f t="shared" si="3"/>
        <v>139.32333333333335</v>
      </c>
    </row>
    <row r="99" spans="3:51" ht="42.75" customHeight="1">
      <c r="C99" s="41" t="s">
        <v>149</v>
      </c>
      <c r="D99" s="42">
        <v>263.19</v>
      </c>
      <c r="E99" s="42">
        <v>316.83</v>
      </c>
      <c r="F99" s="42">
        <v>327.79</v>
      </c>
      <c r="G99" s="42">
        <v>356.47</v>
      </c>
      <c r="H99" s="42">
        <v>356.47</v>
      </c>
      <c r="I99" s="42">
        <v>347.77</v>
      </c>
      <c r="J99" s="42">
        <v>347.77</v>
      </c>
      <c r="K99" s="42">
        <v>338.78</v>
      </c>
      <c r="L99" s="42">
        <v>338.78</v>
      </c>
      <c r="M99" s="42">
        <v>345.89</v>
      </c>
      <c r="N99" s="42">
        <v>340.39</v>
      </c>
      <c r="O99" s="80">
        <v>339.76</v>
      </c>
      <c r="P99" s="42">
        <v>373.15</v>
      </c>
      <c r="Q99" s="42">
        <v>385.89</v>
      </c>
      <c r="R99" s="42">
        <v>385.89</v>
      </c>
      <c r="S99" s="42">
        <v>405.81</v>
      </c>
      <c r="T99" s="42">
        <v>399.35</v>
      </c>
      <c r="U99" s="42">
        <v>337.4</v>
      </c>
      <c r="V99" s="42">
        <v>341.14</v>
      </c>
      <c r="W99" s="42">
        <v>341.14</v>
      </c>
      <c r="X99" s="42">
        <v>333.17</v>
      </c>
      <c r="Y99" s="42">
        <v>333.17</v>
      </c>
      <c r="Z99" s="42">
        <v>343.06</v>
      </c>
      <c r="AA99" s="80">
        <v>344.86</v>
      </c>
      <c r="AB99" s="42">
        <v>306.93</v>
      </c>
      <c r="AC99" s="42">
        <v>306.93</v>
      </c>
      <c r="AD99" s="42">
        <v>299.86</v>
      </c>
      <c r="AE99" s="42">
        <v>299.86</v>
      </c>
      <c r="AF99" s="42">
        <v>318.68</v>
      </c>
      <c r="AG99" s="42">
        <v>309.19</v>
      </c>
      <c r="AH99" s="42">
        <v>322.85000000000002</v>
      </c>
      <c r="AI99" s="42">
        <v>321.04000000000002</v>
      </c>
      <c r="AJ99" s="42">
        <v>326.36</v>
      </c>
      <c r="AK99" s="42">
        <v>326.36</v>
      </c>
      <c r="AL99" s="42">
        <v>326.36</v>
      </c>
      <c r="AM99" s="80">
        <v>340.79</v>
      </c>
      <c r="AN99" s="42">
        <v>336.34</v>
      </c>
      <c r="AO99" s="42">
        <v>336.34</v>
      </c>
      <c r="AP99" s="42">
        <v>336.34</v>
      </c>
      <c r="AQ99" s="42">
        <v>386.07</v>
      </c>
      <c r="AR99" s="42">
        <v>386.07</v>
      </c>
      <c r="AS99" s="42">
        <v>375.82</v>
      </c>
      <c r="AT99" s="42">
        <v>365.24</v>
      </c>
      <c r="AU99" s="42">
        <v>350.3</v>
      </c>
      <c r="AV99" s="42">
        <v>350.12</v>
      </c>
      <c r="AW99" s="42">
        <v>339.56</v>
      </c>
      <c r="AX99" s="20">
        <f t="shared" si="2"/>
        <v>6.6633333333333367</v>
      </c>
      <c r="AY99" s="20">
        <f t="shared" si="3"/>
        <v>346.22333333333336</v>
      </c>
    </row>
  </sheetData>
  <mergeCells count="4">
    <mergeCell ref="D2:O2"/>
    <mergeCell ref="P2:AA2"/>
    <mergeCell ref="AB2:AM2"/>
    <mergeCell ref="AN2:A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topLeftCell="A73" workbookViewId="0">
      <selection activeCell="H21" sqref="H21"/>
    </sheetView>
  </sheetViews>
  <sheetFormatPr defaultRowHeight="15"/>
  <cols>
    <col min="1" max="1" width="28.140625" customWidth="1"/>
    <col min="2" max="2" width="18.85546875" customWidth="1"/>
    <col min="3" max="3" width="29" customWidth="1"/>
    <col min="4" max="4" width="16.140625" customWidth="1"/>
    <col min="5" max="5" width="21" customWidth="1"/>
  </cols>
  <sheetData>
    <row r="1" spans="1:5" ht="64.5" customHeight="1">
      <c r="B1" s="72" t="str">
        <f>'зп по регионам и прогнозы'!B104</f>
        <v>Премии за 2018 год</v>
      </c>
      <c r="C1" s="72" t="s">
        <v>167</v>
      </c>
      <c r="D1" s="72" t="str">
        <f>'зп по регионам и прогнозы'!I104</f>
        <v>Премия 2017</v>
      </c>
      <c r="E1" s="72" t="str">
        <f>'зп по регионам и прогнозы'!J104</f>
        <v>Мандарины 2017</v>
      </c>
    </row>
    <row r="2" spans="1:5" ht="24.75">
      <c r="A2" s="69" t="str">
        <f>'зп по регионам и прогнозы'!A174</f>
        <v>Ханты-Мансийский  авт. округ - Югра</v>
      </c>
      <c r="B2" s="38">
        <f>'зп по регионам и прогнозы'!B174</f>
        <v>35287.900540012182</v>
      </c>
      <c r="C2" s="39">
        <f>'зп по регионам и прогнозы'!D174</f>
        <v>382.35887463443686</v>
      </c>
      <c r="D2" s="38">
        <f>'зп по регионам и прогнозы'!AK73-'зп по регионам и прогнозы'!AJ73</f>
        <v>34107.570504672127</v>
      </c>
      <c r="E2" s="39">
        <f>D2/'мандарины по регионам'!AM73</f>
        <v>383.14502925940383</v>
      </c>
    </row>
    <row r="3" spans="1:5">
      <c r="A3" s="68" t="str">
        <f>'зп по регионам и прогнозы'!A124</f>
        <v xml:space="preserve">г.Москва </v>
      </c>
      <c r="B3" s="38">
        <f>'зп по регионам и прогнозы'!B124</f>
        <v>35557.037969883022</v>
      </c>
      <c r="C3" s="39">
        <f>'зп по регионам и прогнозы'!D124</f>
        <v>341.56616685766596</v>
      </c>
      <c r="D3" s="38">
        <f>'зп по регионам и прогнозы'!AK23-'зп по регионам и прогнозы'!AJ23</f>
        <v>33058.886249534698</v>
      </c>
      <c r="E3" s="39">
        <f>D3/'мандарины по регионам'!AM23</f>
        <v>333.28849934000101</v>
      </c>
    </row>
    <row r="4" spans="1:5">
      <c r="A4" s="68" t="str">
        <f>'зп по регионам и прогнозы'!A173</f>
        <v>Тюменская область</v>
      </c>
      <c r="B4" s="38">
        <f>'зп по регионам и прогнозы'!B173</f>
        <v>26369.699478468996</v>
      </c>
      <c r="C4" s="39">
        <f>'зп по регионам и прогнозы'!D173</f>
        <v>249.0526962454571</v>
      </c>
      <c r="D4" s="38">
        <f>'зп по регионам и прогнозы'!AK72-'зп по регионам и прогнозы'!AJ72</f>
        <v>25070.374815894051</v>
      </c>
      <c r="E4" s="39">
        <f>D4/'мандарины по регионам'!AM72</f>
        <v>250.22831436165336</v>
      </c>
    </row>
    <row r="5" spans="1:5">
      <c r="A5" s="68" t="str">
        <f>'зп по регионам и прогнозы'!A137</f>
        <v>г.Санкт-Петербург</v>
      </c>
      <c r="B5" s="38">
        <f>'зп по регионам и прогнозы'!B137</f>
        <v>19896.029438515805</v>
      </c>
      <c r="C5" s="39">
        <f>'зп по регионам и прогнозы'!D137</f>
        <v>226.46009908391477</v>
      </c>
      <c r="D5" s="38">
        <f>'зп по регионам и прогнозы'!AK36-'зп по регионам и прогнозы'!AJ36</f>
        <v>17988.199711399269</v>
      </c>
      <c r="E5" s="39">
        <f>D5/'мандарины по регионам'!AM36</f>
        <v>188.7930280373559</v>
      </c>
    </row>
    <row r="6" spans="1:5">
      <c r="A6" s="68" t="str">
        <f>'зп по регионам и прогнозы'!A134</f>
        <v>Мурманская область</v>
      </c>
      <c r="B6" s="38">
        <f>'зп по регионам и прогнозы'!B134</f>
        <v>18893.888339579978</v>
      </c>
      <c r="C6" s="39">
        <f>'зп по регионам и прогнозы'!D134</f>
        <v>219.57722560912657</v>
      </c>
      <c r="D6" s="38">
        <f>'зп по регионам и прогнозы'!AK33-'зп по регионам и прогнозы'!AJ33</f>
        <v>17835.010873133324</v>
      </c>
      <c r="E6" s="39">
        <f>D6/'мандарины по регионам'!AM33</f>
        <v>194.68410515373131</v>
      </c>
    </row>
    <row r="7" spans="1:5" ht="24.75">
      <c r="A7" s="67" t="str">
        <f>'зп по регионам и прогнозы'!A106</f>
        <v>Центральный федеральный округ</v>
      </c>
      <c r="B7" s="38">
        <f>'зп по регионам и прогнозы'!B106</f>
        <v>18948.285296306203</v>
      </c>
      <c r="C7" s="39">
        <f>'зп по регионам и прогнозы'!D106</f>
        <v>202.54714373389848</v>
      </c>
      <c r="D7" s="38">
        <f>'зп по регионам и прогнозы'!AK5-'зп по регионам и прогнозы'!AJ5</f>
        <v>17816.800990686257</v>
      </c>
      <c r="E7" s="39">
        <f>D7/'мандарины по регионам'!AM5</f>
        <v>199.22622152170698</v>
      </c>
    </row>
    <row r="8" spans="1:5">
      <c r="A8" s="68" t="str">
        <f>'зп по регионам и прогнозы'!A192</f>
        <v>Республика Саха (Якутия)</v>
      </c>
      <c r="B8" s="38">
        <f>'зп по регионам и прогнозы'!B192</f>
        <v>38643.661212862484</v>
      </c>
      <c r="C8" s="39">
        <f>'зп по регионам и прогнозы'!D192</f>
        <v>194.46613040105254</v>
      </c>
      <c r="D8" s="38">
        <f>'зп по регионам и прогнозы'!AK91-'зп по регионам и прогнозы'!AJ91</f>
        <v>33182.626172265533</v>
      </c>
      <c r="E8" s="39">
        <f>D8/'мандарины по регионам'!AM91</f>
        <v>168.31157074443587</v>
      </c>
    </row>
    <row r="9" spans="1:5">
      <c r="A9" s="69" t="str">
        <f>'зп по регионам и прогнозы'!A175</f>
        <v>Ямало-Ненецкий авт. округ</v>
      </c>
      <c r="B9" s="38">
        <f>'зп по регионам и прогнозы'!B175</f>
        <v>23829.922910209585</v>
      </c>
      <c r="C9" s="39">
        <f>'зп по регионам и прогнозы'!D175</f>
        <v>181.30346359622823</v>
      </c>
      <c r="D9" s="38">
        <f>'зп по регионам и прогнозы'!AK74-'зп по регионам и прогнозы'!AJ74</f>
        <v>21268.618420655752</v>
      </c>
      <c r="E9" s="39">
        <f>D9/'мандарины по регионам'!AM74</f>
        <v>166.31700360225017</v>
      </c>
    </row>
    <row r="10" spans="1:5" ht="24.75">
      <c r="A10" s="67" t="str">
        <f>'зп по регионам и прогнозы'!A125</f>
        <v>Северо-Западный федеральный округ</v>
      </c>
      <c r="B10" s="38">
        <f>'зп по регионам и прогнозы'!B125</f>
        <v>14120.423714993529</v>
      </c>
      <c r="C10" s="39">
        <f>'зп по регионам и прогнозы'!D125</f>
        <v>153.27184002091536</v>
      </c>
      <c r="D10" s="38">
        <f>'зп по регионам и прогнозы'!AK24-'зп по регионам и прогнозы'!AJ24</f>
        <v>13044.581520921151</v>
      </c>
      <c r="E10" s="39">
        <f>D10/'мандарины по регионам'!AM24</f>
        <v>140.56661121682274</v>
      </c>
    </row>
    <row r="11" spans="1:5">
      <c r="A11" s="67" t="str">
        <f>'зп по регионам и прогнозы'!A170</f>
        <v>Уральский федеральный округ</v>
      </c>
      <c r="B11" s="38">
        <f>'зп по регионам и прогнозы'!B170</f>
        <v>14457.430496522378</v>
      </c>
      <c r="C11" s="39">
        <f>'зп по регионам и прогнозы'!D170</f>
        <v>152.29034933134528</v>
      </c>
      <c r="D11" s="38">
        <f>'зп по регионам и прогнозы'!AK69-'зп по регионам и прогнозы'!AJ69</f>
        <v>13413.133661679087</v>
      </c>
      <c r="E11" s="39">
        <f>D11/'мандарины по регионам'!AM69</f>
        <v>147.05770926081667</v>
      </c>
    </row>
    <row r="12" spans="1:5" ht="24.75">
      <c r="A12" s="69" t="str">
        <f>'зп по регионам и прогнозы'!A129</f>
        <v>в том числе Ненецкий авт.округ</v>
      </c>
      <c r="B12" s="38">
        <f>'зп по регионам и прогнозы'!B129</f>
        <v>25819.304396081294</v>
      </c>
      <c r="C12" s="39">
        <f>'зп по регионам и прогнозы'!D129</f>
        <v>149.32509482619503</v>
      </c>
      <c r="D12" s="38">
        <f>'зп по регионам и прогнозы'!AK28-'зп по регионам и прогнозы'!AJ28</f>
        <v>21441.416339336254</v>
      </c>
      <c r="E12" s="39">
        <f>D12/'мандарины по регионам'!AM28</f>
        <v>111.30303332296644</v>
      </c>
    </row>
    <row r="13" spans="1:5">
      <c r="A13" s="68" t="str">
        <f>'зп по регионам и прогнозы'!A115</f>
        <v>Липецкая область</v>
      </c>
      <c r="B13" s="38">
        <f>'зп по регионам и прогнозы'!B115</f>
        <v>10571.695146331742</v>
      </c>
      <c r="C13" s="39">
        <f>'зп по регионам и прогнозы'!D115</f>
        <v>139.67711371001155</v>
      </c>
      <c r="D13" s="38">
        <f>'зп по регионам и прогнозы'!AK14-'зп по регионам и прогнозы'!AJ14</f>
        <v>8715.4259121329051</v>
      </c>
      <c r="E13" s="39">
        <f>D13/'мандарины по регионам'!AM14</f>
        <v>123.93950386992186</v>
      </c>
    </row>
    <row r="14" spans="1:5" ht="24.75">
      <c r="A14" s="70" t="str">
        <f>'зп по регионам и прогнозы'!A152</f>
        <v>Республика Северная  Осетия - Алания</v>
      </c>
      <c r="B14" s="38">
        <f>'зп по регионам и прогнозы'!B152</f>
        <v>10099.949227602028</v>
      </c>
      <c r="C14" s="39">
        <f>'зп по регионам и прогнозы'!D152</f>
        <v>138.78640382377284</v>
      </c>
      <c r="D14" s="38">
        <f>'зп по регионам и прогнозы'!AK51-'зп по регионам и прогнозы'!AJ51</f>
        <v>12277.351984742945</v>
      </c>
      <c r="E14" s="39">
        <f>D14/'мандарины по регионам'!AM51</f>
        <v>151.01293954173366</v>
      </c>
    </row>
    <row r="15" spans="1:5">
      <c r="A15" s="66" t="str">
        <f>'зп по регионам и прогнозы'!A105</f>
        <v xml:space="preserve">Российская Федерация </v>
      </c>
      <c r="B15" s="38">
        <f>'зп по регионам и прогнозы'!B105</f>
        <v>13158.858751120708</v>
      </c>
      <c r="C15" s="39">
        <f>'зп по регионам и прогнозы'!D105</f>
        <v>138.1169136287248</v>
      </c>
      <c r="D15" s="38">
        <f>'зп по регионам и прогнозы'!AK4-'зп по регионам и прогнозы'!AJ4</f>
        <v>12349.536368792345</v>
      </c>
      <c r="E15" s="39">
        <f>D15/'мандарины по регионам'!AM4</f>
        <v>134.80554927182999</v>
      </c>
    </row>
    <row r="16" spans="1:5">
      <c r="A16" s="70" t="str">
        <f>'зп по регионам и прогнозы'!A143</f>
        <v>Астраханская область</v>
      </c>
      <c r="B16" s="38">
        <f>'зп по регионам и прогнозы'!B143</f>
        <v>10627.739457068055</v>
      </c>
      <c r="C16" s="39">
        <f>'зп по регионам и прогнозы'!D143</f>
        <v>135.81775663984732</v>
      </c>
      <c r="D16" s="38">
        <f>'зп по регионам и прогнозы'!AK42-'зп по регионам и прогнозы'!AJ42</f>
        <v>11000.813775878371</v>
      </c>
      <c r="E16" s="39">
        <f>D16/'мандарины по регионам'!AM42</f>
        <v>137.0305652202089</v>
      </c>
    </row>
    <row r="17" spans="1:5">
      <c r="A17" s="68" t="str">
        <f>'зп по регионам и прогнозы'!A164</f>
        <v>Нижегородская область</v>
      </c>
      <c r="B17" s="38">
        <f>'зп по регионам и прогнозы'!B164</f>
        <v>10788.424976429462</v>
      </c>
      <c r="C17" s="39">
        <f>'зп по регионам и прогнозы'!D164</f>
        <v>132.59022912449154</v>
      </c>
      <c r="D17" s="38">
        <f>'зп по регионам и прогнозы'!AK63-'зп по регионам и прогнозы'!AJ63</f>
        <v>13121.231255955627</v>
      </c>
      <c r="E17" s="39">
        <f>D17/'мандарины по регионам'!AM63</f>
        <v>169.15342601464005</v>
      </c>
    </row>
    <row r="18" spans="1:5">
      <c r="A18" s="68" t="str">
        <f>'зп по регионам и прогнозы'!A193</f>
        <v>Камчатский край</v>
      </c>
      <c r="B18" s="38">
        <f>'зп по регионам и прогнозы'!B193</f>
        <v>25781.679577210336</v>
      </c>
      <c r="C18" s="39">
        <f>'зп по регионам и прогнозы'!D193</f>
        <v>126.01221709645155</v>
      </c>
      <c r="D18" s="38">
        <f>'зп по регионам и прогнозы'!AK92-'зп по регионам и прогнозы'!AJ92</f>
        <v>20830.159134322574</v>
      </c>
      <c r="E18" s="39">
        <f>D18/'мандарины по регионам'!AM92</f>
        <v>107.72177242758738</v>
      </c>
    </row>
    <row r="19" spans="1:5">
      <c r="A19" s="68" t="str">
        <f>'зп по регионам и прогнозы'!A116</f>
        <v xml:space="preserve">Московская область </v>
      </c>
      <c r="B19" s="38">
        <f>'зп по регионам и прогнозы'!B116</f>
        <v>12440.569865038313</v>
      </c>
      <c r="C19" s="39">
        <f>'зп по регионам и прогнозы'!D116</f>
        <v>125.36684445789365</v>
      </c>
      <c r="D19" s="38">
        <f>'зп по регионам и прогнозы'!AK15-'зп по регионам и прогнозы'!AJ15</f>
        <v>11938.988082374803</v>
      </c>
      <c r="E19" s="39">
        <f>D19/'мандарины по регионам'!AM15</f>
        <v>136.71118839316159</v>
      </c>
    </row>
    <row r="20" spans="1:5" ht="24.75">
      <c r="A20" s="69" t="str">
        <f>'зп по регионам и прогнозы'!A176</f>
        <v>Тюменская область без авт. округов</v>
      </c>
      <c r="B20" s="38">
        <f>'зп по регионам и прогнозы'!B176</f>
        <v>13780.564805041293</v>
      </c>
      <c r="C20" s="39">
        <f>'зп по регионам и прогнозы'!D176</f>
        <v>123.40804303022053</v>
      </c>
      <c r="D20" s="38">
        <f>'зп по регионам и прогнозы'!AK75-'зп по регионам и прогнозы'!AJ75</f>
        <v>12843.969546292217</v>
      </c>
      <c r="E20" s="39">
        <f>D20/'мандарины по регионам'!AM75</f>
        <v>125.29479608128199</v>
      </c>
    </row>
    <row r="21" spans="1:5">
      <c r="A21" s="68" t="str">
        <f>'зп по регионам и прогнозы'!A162</f>
        <v>Пермский край</v>
      </c>
      <c r="B21" s="38">
        <f>'зп по регионам и прогнозы'!B162</f>
        <v>11225.745908108394</v>
      </c>
      <c r="C21" s="39">
        <f>'зп по регионам и прогнозы'!D162</f>
        <v>119.41859410774504</v>
      </c>
      <c r="D21" s="38">
        <f>'зп по регионам и прогнозы'!AK61-'зп по регионам и прогнозы'!AJ61</f>
        <v>10209.818930079844</v>
      </c>
      <c r="E21" s="39">
        <f>D21/'мандарины по регионам'!AM61</f>
        <v>118.89855514242278</v>
      </c>
    </row>
    <row r="22" spans="1:5">
      <c r="A22" s="68" t="str">
        <f>'зп по регионам и прогнозы'!A198</f>
        <v>Сахалинская область</v>
      </c>
      <c r="B22" s="38">
        <f>'зп по регионам и прогнозы'!B198</f>
        <v>19346.527089159237</v>
      </c>
      <c r="C22" s="39">
        <f>'зп по регионам и прогнозы'!D198</f>
        <v>117.24931065529528</v>
      </c>
      <c r="D22" s="38">
        <f>'зп по регионам и прогнозы'!AK97-'зп по регионам и прогнозы'!AJ97</f>
        <v>15417.091954761738</v>
      </c>
      <c r="E22" s="39">
        <f>D22/'мандарины по регионам'!AM97</f>
        <v>96.411055936224983</v>
      </c>
    </row>
    <row r="23" spans="1:5">
      <c r="A23" s="71" t="str">
        <f>'зп по регионам и прогнозы'!A146</f>
        <v>г.Севастополь</v>
      </c>
      <c r="B23" s="38">
        <f>'зп по регионам и прогнозы'!B146</f>
        <v>14290.927618649752</v>
      </c>
      <c r="C23" s="39">
        <f>'зп по регионам и прогнозы'!D146</f>
        <v>114.00516634566095</v>
      </c>
      <c r="D23" s="38">
        <f>'зп по регионам и прогнозы'!AK45-'зп по регионам и прогнозы'!AJ45</f>
        <v>9997.6088013674307</v>
      </c>
      <c r="E23" s="39">
        <f>D23/'мандарины по регионам'!AM45</f>
        <v>103.58069624292821</v>
      </c>
    </row>
    <row r="24" spans="1:5">
      <c r="A24" s="68" t="str">
        <f>'зп по регионам и прогнозы'!A179</f>
        <v>Республика Алтай</v>
      </c>
      <c r="B24" s="38">
        <f>'зп по регионам и прогнозы'!B179</f>
        <v>10897.653211195153</v>
      </c>
      <c r="C24" s="39">
        <f>'зп по регионам и прогнозы'!D179</f>
        <v>112.94465429968029</v>
      </c>
      <c r="D24" s="38">
        <f>'зп по регионам и прогнозы'!AK78-'зп по регионам и прогнозы'!AJ78</f>
        <v>10029.02970351063</v>
      </c>
      <c r="E24" s="39">
        <f>D24/'мандарины по регионам'!AM78</f>
        <v>104.89519614591184</v>
      </c>
    </row>
    <row r="25" spans="1:5">
      <c r="A25" s="68" t="str">
        <f>'зп по регионам и прогнозы'!A128</f>
        <v>Архангельская область</v>
      </c>
      <c r="B25" s="38">
        <f>'зп по регионам и прогнозы'!B128</f>
        <v>11388.315423958513</v>
      </c>
      <c r="C25" s="39">
        <f>'зп по регионам и прогнозы'!D128</f>
        <v>110.73101144705885</v>
      </c>
      <c r="D25" s="38">
        <f>'зп по регионам и прогнозы'!AK27-'зп по регионам и прогнозы'!AJ27</f>
        <v>9857.0892112635411</v>
      </c>
      <c r="E25" s="39">
        <f>D25/'мандарины по регионам'!AM27</f>
        <v>97.41169296633602</v>
      </c>
    </row>
    <row r="26" spans="1:5">
      <c r="A26" s="68" t="str">
        <f>'зп по регионам и прогнозы'!A127</f>
        <v>Республика Коми</v>
      </c>
      <c r="B26" s="38">
        <f>'зп по регионам и прогнозы'!B127</f>
        <v>12710.640744593213</v>
      </c>
      <c r="C26" s="39">
        <f>'зп по регионам и прогнозы'!D127</f>
        <v>110.51129469288404</v>
      </c>
      <c r="D26" s="38">
        <f>'зп по регионам и прогнозы'!AK26-'зп по регионам и прогнозы'!AJ26</f>
        <v>11603.580755805364</v>
      </c>
      <c r="E26" s="39">
        <f>D26/'мандарины по регионам'!AM26</f>
        <v>112.57961342587916</v>
      </c>
    </row>
    <row r="27" spans="1:5" ht="24.75">
      <c r="A27" s="67" t="str">
        <f>'зп по регионам и прогнозы'!A191</f>
        <v>Дальневосточный федеральный округ</v>
      </c>
      <c r="B27" s="38">
        <f>'зп по регионам и прогнозы'!B191</f>
        <v>17296.661049707</v>
      </c>
      <c r="C27" s="39">
        <f>'зп по регионам и прогнозы'!D191</f>
        <v>109.56962529904344</v>
      </c>
      <c r="D27" s="38">
        <f>'зп по регионам и прогнозы'!AK90-'зп по регионам и прогнозы'!AJ90</f>
        <v>15333.723143606556</v>
      </c>
      <c r="E27" s="39">
        <f>D27/'мандарины по регионам'!AM90</f>
        <v>101.75673995359053</v>
      </c>
    </row>
    <row r="28" spans="1:5">
      <c r="A28" s="68" t="str">
        <f>'зп по регионам и прогнозы'!A190</f>
        <v>Томская область</v>
      </c>
      <c r="B28" s="38">
        <f>'зп по регионам и прогнозы'!B190</f>
        <v>10128.432861921516</v>
      </c>
      <c r="C28" s="39">
        <f>'зп по регионам и прогнозы'!D190</f>
        <v>108.19048811025294</v>
      </c>
      <c r="D28" s="38">
        <f>'зп по регионам и прогнозы'!AK89-'зп по регионам и прогнозы'!AJ89</f>
        <v>9921.0032737259535</v>
      </c>
      <c r="E28" s="39">
        <f>D28/'мандарины по регионам'!AM89</f>
        <v>104.95084389850791</v>
      </c>
    </row>
    <row r="29" spans="1:5">
      <c r="A29" s="68" t="str">
        <f>'зп по регионам и прогнозы'!A159</f>
        <v>Республика Татарстан</v>
      </c>
      <c r="B29" s="38">
        <f>'зп по регионам и прогнозы'!B159</f>
        <v>10019.838810779795</v>
      </c>
      <c r="C29" s="39">
        <f>'зп по регионам и прогнозы'!D159</f>
        <v>104.96007693124544</v>
      </c>
      <c r="D29" s="38">
        <f>'зп по регионам и прогнозы'!AK58-'зп по регионам и прогнозы'!AJ58</f>
        <v>9483.2967623030745</v>
      </c>
      <c r="E29" s="39">
        <f>D29/'мандарины по регионам'!AM58</f>
        <v>109.70958771752747</v>
      </c>
    </row>
    <row r="30" spans="1:5">
      <c r="A30" s="68" t="str">
        <f>'зп по регионам и прогнозы'!A187</f>
        <v>Кемеровская область</v>
      </c>
      <c r="B30" s="38">
        <f>'зп по регионам и прогнозы'!B187</f>
        <v>9494.072827372147</v>
      </c>
      <c r="C30" s="39">
        <f>'зп по регионам и прогнозы'!D187</f>
        <v>103.99904510211574</v>
      </c>
      <c r="D30" s="38">
        <f>'зп по регионам и прогнозы'!AK86-'зп по регионам и прогнозы'!AJ86</f>
        <v>9248.2201838608271</v>
      </c>
      <c r="E30" s="39">
        <f>D30/'мандарины по регионам'!AM86</f>
        <v>107.05197573632165</v>
      </c>
    </row>
    <row r="31" spans="1:5">
      <c r="A31" s="68" t="str">
        <f>'зп по регионам и прогнозы'!A200</f>
        <v>Чукотский авт.округ</v>
      </c>
      <c r="B31" s="38">
        <f>'зп по регионам и прогнозы'!B200</f>
        <v>35963.036459149444</v>
      </c>
      <c r="C31" s="39">
        <f>'зп по регионам и прогнозы'!D200</f>
        <v>103.87236502204581</v>
      </c>
      <c r="D31" s="38">
        <f>'зп по регионам и прогнозы'!AK99-'зп по регионам и прогнозы'!AJ99</f>
        <v>32065.387451350456</v>
      </c>
      <c r="E31" s="39">
        <f>D31/'мандарины по регионам'!AM99</f>
        <v>94.091339098419709</v>
      </c>
    </row>
    <row r="32" spans="1:5">
      <c r="A32" s="68" t="str">
        <f>'зп по регионам и прогнозы'!A118</f>
        <v>Рязанская область</v>
      </c>
      <c r="B32" s="38">
        <f>'зп по регионам и прогнозы'!B118</f>
        <v>8413.6015544820948</v>
      </c>
      <c r="C32" s="39">
        <f>'зп по регионам и прогнозы'!D118</f>
        <v>103.22593106267905</v>
      </c>
      <c r="D32" s="38">
        <f>'зп по регионам и прогнозы'!AK17-'зп по регионам и прогнозы'!AJ17</f>
        <v>8558.6152955090838</v>
      </c>
      <c r="E32" s="39">
        <f>D32/'мандарины по регионам'!AM17</f>
        <v>101.42942990648358</v>
      </c>
    </row>
    <row r="33" spans="1:5" ht="24.75">
      <c r="A33" s="69" t="str">
        <f>'зп по регионам и прогнозы'!A130</f>
        <v>Архангельская область без авт. округа.</v>
      </c>
      <c r="B33" s="38">
        <f>'зп по регионам и прогнозы'!B130</f>
        <v>10144.104602593208</v>
      </c>
      <c r="C33" s="39">
        <f>'зп по регионам и прогнозы'!D130</f>
        <v>101.30259914044017</v>
      </c>
      <c r="D33" s="38">
        <f>'зп по регионам и прогнозы'!AK29-'зп по регионам и прогнозы'!AJ29</f>
        <v>8857.8853392111778</v>
      </c>
      <c r="E33" s="39">
        <f>D33/'мандарины по регионам'!AM29</f>
        <v>90.71984165517388</v>
      </c>
    </row>
    <row r="34" spans="1:5">
      <c r="A34" s="68" t="str">
        <f>'зп по регионам и прогнозы'!A126</f>
        <v>Республика Карелия</v>
      </c>
      <c r="B34" s="38">
        <f>'зп по регионам и прогнозы'!B126</f>
        <v>8827.5017584197485</v>
      </c>
      <c r="C34" s="39">
        <f>'зп по регионам и прогнозы'!D126</f>
        <v>97.069515707276764</v>
      </c>
      <c r="D34" s="38">
        <f>'зп по регионам и прогнозы'!AK25-'зп по регионам и прогнозы'!AJ25</f>
        <v>8920.8446476770259</v>
      </c>
      <c r="E34" s="39">
        <f>D34/'мандарины по регионам'!AM25</f>
        <v>105.5096942362747</v>
      </c>
    </row>
    <row r="35" spans="1:5">
      <c r="A35" s="68" t="str">
        <f>'зп по регионам и прогнозы'!A114</f>
        <v>Курская область</v>
      </c>
      <c r="B35" s="38">
        <f>'зп по регионам и прогнозы'!B114</f>
        <v>7520.0131653385179</v>
      </c>
      <c r="C35" s="39">
        <f>'зп по регионам и прогнозы'!D114</f>
        <v>95.617697279035156</v>
      </c>
      <c r="D35" s="38">
        <f>'зп по регионам и прогнозы'!AK13-'зп по регионам и прогнозы'!AJ13</f>
        <v>6917.8147397550565</v>
      </c>
      <c r="E35" s="39">
        <f>D35/'мандарины по регионам'!AM13</f>
        <v>80.693044905576301</v>
      </c>
    </row>
    <row r="36" spans="1:5">
      <c r="A36" s="68" t="str">
        <f>'зп по регионам и прогнозы'!A119</f>
        <v>Смоленская область</v>
      </c>
      <c r="B36" s="38">
        <f>'зп по регионам и прогнозы'!B119</f>
        <v>7711.1254815983084</v>
      </c>
      <c r="C36" s="39">
        <f>'зп по регионам и прогнозы'!D119</f>
        <v>95.466228312953632</v>
      </c>
      <c r="D36" s="38">
        <f>'зп по регионам и прогнозы'!AK18-'зп по регионам и прогнозы'!AJ18</f>
        <v>6282.3319270358406</v>
      </c>
      <c r="E36" s="39">
        <f>D36/'мандарины по регионам'!AM18</f>
        <v>77.97358727858807</v>
      </c>
    </row>
    <row r="37" spans="1:5">
      <c r="A37" s="68" t="str">
        <f>'зп по регионам и прогнозы'!A181</f>
        <v>Республика Тыва</v>
      </c>
      <c r="B37" s="38">
        <f>'зп по регионам и прогнозы'!B181</f>
        <v>13621.795867829293</v>
      </c>
      <c r="C37" s="39">
        <f>'зп по регионам и прогнозы'!D181</f>
        <v>94.971734419781725</v>
      </c>
      <c r="D37" s="38">
        <f>'зп по регионам и прогнозы'!AK80-'зп по регионам и прогнозы'!AJ80</f>
        <v>9594.1047579280712</v>
      </c>
      <c r="E37" s="39">
        <f>D37/'мандарины по регионам'!AM80</f>
        <v>80.751660280515708</v>
      </c>
    </row>
    <row r="38" spans="1:5">
      <c r="A38" s="68" t="str">
        <f>'зп по регионам и прогнозы'!A185</f>
        <v>Красноярский край</v>
      </c>
      <c r="B38" s="38">
        <f>'зп по регионам и прогнозы'!B185</f>
        <v>11994.439090732478</v>
      </c>
      <c r="C38" s="39">
        <f>'зп по регионам и прогнозы'!D185</f>
        <v>94.194699804186882</v>
      </c>
      <c r="D38" s="38">
        <f>'зп по регионам и прогнозы'!AK84-'зп по регионам и прогнозы'!AJ84</f>
        <v>11608.985644632317</v>
      </c>
      <c r="E38" s="39">
        <f>D38/'мандарины по регионам'!AM84</f>
        <v>101.97633208566687</v>
      </c>
    </row>
    <row r="39" spans="1:5" ht="24.75">
      <c r="A39" s="67" t="str">
        <f>'зп по регионам и прогнозы'!A155</f>
        <v>Приволжский федеральный округ</v>
      </c>
      <c r="B39" s="38">
        <f>'зп по регионам и прогнозы'!B155</f>
        <v>8253.7357696835461</v>
      </c>
      <c r="C39" s="39">
        <f>'зп по регионам и прогнозы'!D155</f>
        <v>93.781794906073685</v>
      </c>
      <c r="D39" s="38">
        <f>'зп по регионам и прогнозы'!AK54-'зп по регионам и прогнозы'!AJ54</f>
        <v>7993.4231714271191</v>
      </c>
      <c r="E39" s="39">
        <f>D39/'мандарины по регионам'!AM54</f>
        <v>97.683284509680064</v>
      </c>
    </row>
    <row r="40" spans="1:5">
      <c r="A40" s="70" t="str">
        <f>'зп по регионам и прогнозы'!A142</f>
        <v>Краснодарский край</v>
      </c>
      <c r="B40" s="38">
        <f>'зп по регионам и прогнозы'!B142</f>
        <v>8607.9475550960633</v>
      </c>
      <c r="C40" s="39">
        <f>'зп по регионам и прогнозы'!D142</f>
        <v>93.062246081978429</v>
      </c>
      <c r="D40" s="38">
        <f>'зп по регионам и прогнозы'!AK41-'зп по регионам и прогнозы'!AJ41</f>
        <v>7889.97378728474</v>
      </c>
      <c r="E40" s="39">
        <f>D40/'мандарины по регионам'!AM41</f>
        <v>91.989900749501459</v>
      </c>
    </row>
    <row r="41" spans="1:5">
      <c r="A41" s="68" t="str">
        <f>'зп по регионам и прогнозы'!A168</f>
        <v>Саратовская область</v>
      </c>
      <c r="B41" s="38">
        <f>'зп по регионам и прогнозы'!B168</f>
        <v>7130.1740562734667</v>
      </c>
      <c r="C41" s="39">
        <f>'зп по регионам и прогнозы'!D168</f>
        <v>92.740178490441807</v>
      </c>
      <c r="D41" s="38">
        <f>'зп по регионам и прогнозы'!AK67-'зп по регионам и прогнозы'!AJ67</f>
        <v>6924.9182672005081</v>
      </c>
      <c r="E41" s="39">
        <f>D41/'мандарины по регионам'!AM67</f>
        <v>90.027538575149606</v>
      </c>
    </row>
    <row r="42" spans="1:5">
      <c r="A42" s="68" t="str">
        <f>'зп по регионам и прогнозы'!A121</f>
        <v>Тверская область</v>
      </c>
      <c r="B42" s="38">
        <f>'зп по регионам и прогнозы'!B121</f>
        <v>7244.9186106005654</v>
      </c>
      <c r="C42" s="39">
        <f>'зп по регионам и прогнозы'!D121</f>
        <v>92.693431558349104</v>
      </c>
      <c r="D42" s="38">
        <f>'зп по регионам и прогнозы'!AK20-'зп по регионам и прогнозы'!AJ20</f>
        <v>6347.4592520258338</v>
      </c>
      <c r="E42" s="39">
        <f>D42/'мандарины по регионам'!AM20</f>
        <v>81.169555652504272</v>
      </c>
    </row>
    <row r="43" spans="1:5">
      <c r="A43" s="68" t="str">
        <f>'зп по регионам и прогнозы'!A107</f>
        <v>Белгородская область</v>
      </c>
      <c r="B43" s="38">
        <f>'зп по регионам и прогнозы'!B107</f>
        <v>6833.6022935135952</v>
      </c>
      <c r="C43" s="39">
        <f>'зп по регионам и прогнозы'!D107</f>
        <v>92.362618852679702</v>
      </c>
      <c r="D43" s="38">
        <f>'зп по регионам и прогнозы'!AK6-'зп по регионам и прогнозы'!AJ6</f>
        <v>6433.2389142719367</v>
      </c>
      <c r="E43" s="39">
        <f>D43/'мандарины по регионам'!AM6</f>
        <v>81.125333092962634</v>
      </c>
    </row>
    <row r="44" spans="1:5">
      <c r="A44" s="70" t="str">
        <f>'зп по регионам и прогнозы'!A144</f>
        <v>Волгоградская область</v>
      </c>
      <c r="B44" s="38">
        <f>'зп по регионам и прогнозы'!B144</f>
        <v>7525.7216050591778</v>
      </c>
      <c r="C44" s="39">
        <f>'зп по регионам и прогнозы'!D144</f>
        <v>92.17050342999606</v>
      </c>
      <c r="D44" s="38">
        <f>'зп по регионам и прогнозы'!AK43-'зп по регионам и прогнозы'!AJ43</f>
        <v>7089.6096718595763</v>
      </c>
      <c r="E44" s="39">
        <f>D44/'мандарины по регионам'!AM43</f>
        <v>99.489330225365919</v>
      </c>
    </row>
    <row r="45" spans="1:5">
      <c r="A45" s="68" t="str">
        <f>'зп по регионам и прогнозы'!A188</f>
        <v>Новосибирская область</v>
      </c>
      <c r="B45" s="38">
        <f>'зп по регионам и прогнозы'!B188</f>
        <v>8554.3979595713899</v>
      </c>
      <c r="C45" s="39">
        <f>'зп по регионам и прогнозы'!D188</f>
        <v>91.719777979678952</v>
      </c>
      <c r="D45" s="38">
        <f>'зп по регионам и прогнозы'!AK87-'зп по регионам и прогнозы'!AJ87</f>
        <v>8468.226083487476</v>
      </c>
      <c r="E45" s="39">
        <f>D45/'мандарины по регионам'!AM87</f>
        <v>91.8462698859813</v>
      </c>
    </row>
    <row r="46" spans="1:5">
      <c r="A46" s="68" t="str">
        <f>'зп по регионам и прогнозы'!A195</f>
        <v>Хабаровский край</v>
      </c>
      <c r="B46" s="38">
        <f>'зп по регионам и прогнозы'!B195</f>
        <v>12399.547212293939</v>
      </c>
      <c r="C46" s="39">
        <f>'зп по регионам и прогнозы'!D195</f>
        <v>91.229041414792931</v>
      </c>
      <c r="D46" s="38">
        <f>'зп по регионам и прогнозы'!AK94-'зп по регионам и прогнозы'!AJ94</f>
        <v>11195.462500377595</v>
      </c>
      <c r="E46" s="39">
        <f>D46/'мандарины по регионам'!AM94</f>
        <v>87.042936560236313</v>
      </c>
    </row>
    <row r="47" spans="1:5">
      <c r="A47" s="68" t="str">
        <f>'зп по регионам и прогнозы'!A172</f>
        <v>Свердловская область</v>
      </c>
      <c r="B47" s="38">
        <f>'зп по регионам и прогнозы'!B172</f>
        <v>8591.6574703404767</v>
      </c>
      <c r="C47" s="39">
        <f>'зп по регионам и прогнозы'!D172</f>
        <v>91.200100527285514</v>
      </c>
      <c r="D47" s="38">
        <f>'зп по регионам и прогнозы'!AK71-'зп по регионам и прогнозы'!AJ71</f>
        <v>8022.846242355401</v>
      </c>
      <c r="E47" s="39">
        <f>D47/'мандарины по регионам'!AM71</f>
        <v>91.189432170441023</v>
      </c>
    </row>
    <row r="48" spans="1:5">
      <c r="A48" s="68" t="str">
        <f>'зп по регионам и прогнозы'!A136</f>
        <v>Псковская область</v>
      </c>
      <c r="B48" s="38">
        <f>'зп по регионам и прогнозы'!B136</f>
        <v>6435.8075724471964</v>
      </c>
      <c r="C48" s="39">
        <f>'зп по регионам и прогнозы'!D136</f>
        <v>91.01693639438831</v>
      </c>
      <c r="D48" s="38">
        <f>'зп по регионам и прогнозы'!AK35-'зп по регионам и прогнозы'!AJ35</f>
        <v>7077.5222467816129</v>
      </c>
      <c r="E48" s="39">
        <f>D48/'мандарины по регионам'!AM35</f>
        <v>90.239987846252873</v>
      </c>
    </row>
    <row r="49" spans="1:5">
      <c r="A49" s="68" t="str">
        <f>'зп по регионам и прогнозы'!A112</f>
        <v>Калужская область</v>
      </c>
      <c r="B49" s="38">
        <f>'зп по регионам и прогнозы'!B112</f>
        <v>7489.9702164326591</v>
      </c>
      <c r="C49" s="39">
        <f>'зп по регионам и прогнозы'!D112</f>
        <v>90.982348662987306</v>
      </c>
      <c r="D49" s="38">
        <f>'зп по регионам и прогнозы'!AK11-'зп по регионам и прогнозы'!AJ11</f>
        <v>7417.8886104316989</v>
      </c>
      <c r="E49" s="39">
        <f>D49/'мандарины по регионам'!AM11</f>
        <v>93.306774973983636</v>
      </c>
    </row>
    <row r="50" spans="1:5">
      <c r="A50" s="68" t="str">
        <f>'зп по регионам и прогнозы'!A189</f>
        <v>Омская область</v>
      </c>
      <c r="B50" s="38">
        <f>'зп по регионам и прогнозы'!B189</f>
        <v>8724.552716800099</v>
      </c>
      <c r="C50" s="39">
        <f>'зп по регионам и прогнозы'!D189</f>
        <v>90.581962797716884</v>
      </c>
      <c r="D50" s="38">
        <f>'зп по регионам и прогнозы'!AK88-'зп по регионам и прогнозы'!AJ88</f>
        <v>8264.4254733583221</v>
      </c>
      <c r="E50" s="39">
        <f>D50/'мандарины по регионам'!AM88</f>
        <v>99.343977321292485</v>
      </c>
    </row>
    <row r="51" spans="1:5">
      <c r="A51" s="67" t="str">
        <f>'зп по регионам и прогнозы'!A178</f>
        <v>Сибирский федеральный округ</v>
      </c>
      <c r="B51" s="38">
        <f>'зп по регионам и прогнозы'!B178</f>
        <v>9612.8265530767239</v>
      </c>
      <c r="C51" s="39">
        <f>'зп по регионам и прогнозы'!D178</f>
        <v>90.094909741729424</v>
      </c>
      <c r="D51" s="38">
        <f>'зп по регионам и прогнозы'!AK77-'зп по регионам и прогнозы'!AJ77</f>
        <v>9016.5980199658661</v>
      </c>
      <c r="E51" s="39">
        <f>D51/'мандарины по регионам'!AM77</f>
        <v>90.63729412913014</v>
      </c>
    </row>
    <row r="52" spans="1:5">
      <c r="A52" s="70" t="str">
        <f>'зп по регионам и прогнозы'!A145</f>
        <v>Ростовская область</v>
      </c>
      <c r="B52" s="38">
        <f>'зп по регионам и прогнозы'!B145</f>
        <v>7739.0032513227488</v>
      </c>
      <c r="C52" s="39">
        <f>'зп по регионам и прогнозы'!D145</f>
        <v>89.863019639140134</v>
      </c>
      <c r="D52" s="38">
        <f>'зп по регионам и прогнозы'!AK44-'зп по регионам и прогнозы'!AJ44</f>
        <v>7398.2073759005871</v>
      </c>
      <c r="E52" s="39">
        <f>D52/'мандарины по регионам'!AM44</f>
        <v>81.55889511520877</v>
      </c>
    </row>
    <row r="53" spans="1:5">
      <c r="A53" s="68" t="str">
        <f>'зп по регионам и прогнозы'!A133</f>
        <v>Ленинградская область</v>
      </c>
      <c r="B53" s="38">
        <f>'зп по регионам и прогнозы'!B133</f>
        <v>7818.3252789243343</v>
      </c>
      <c r="C53" s="39">
        <f>'зп по регионам и прогнозы'!D133</f>
        <v>89.611736214460919</v>
      </c>
      <c r="D53" s="38">
        <f>'зп по регионам и прогнозы'!AK32-'зп по регионам и прогнозы'!AJ32</f>
        <v>7588.6819246332961</v>
      </c>
      <c r="E53" s="39">
        <f>D53/'мандарины по регионам'!AM32</f>
        <v>88.466797908991566</v>
      </c>
    </row>
    <row r="54" spans="1:5">
      <c r="A54" s="67" t="str">
        <f>'зп по регионам и прогнозы'!A138</f>
        <v xml:space="preserve">Южный федеральный округ  </v>
      </c>
      <c r="B54" s="38">
        <f>'зп по регионам и прогнозы'!B138</f>
        <v>8131.4238195927464</v>
      </c>
      <c r="C54" s="39">
        <f>'зп по регионам и прогнозы'!D138</f>
        <v>89.232099856530255</v>
      </c>
      <c r="D54" s="38">
        <f>'зп по регионам и прогнозы'!AK37-'зп по регионам и прогнозы'!AJ37</f>
        <v>7617.2830524199599</v>
      </c>
      <c r="E54" s="39">
        <f>D54/'мандарины по регионам'!AM37</f>
        <v>89.868842053090603</v>
      </c>
    </row>
    <row r="55" spans="1:5">
      <c r="A55" s="68" t="str">
        <f>'зп по регионам и прогнозы'!A117</f>
        <v>Орловская область</v>
      </c>
      <c r="B55" s="38">
        <f>'зп по регионам и прогнозы'!B117</f>
        <v>6845.9564491327728</v>
      </c>
      <c r="C55" s="39">
        <f>'зп по регионам и прогнозы'!D117</f>
        <v>88.835457188452438</v>
      </c>
      <c r="D55" s="38">
        <f>'зп по регионам и прогнозы'!AK16-'зп по регионам и прогнозы'!AJ16</f>
        <v>7251.953657827853</v>
      </c>
      <c r="E55" s="39">
        <f>D55/'мандарины по регионам'!AM16</f>
        <v>103.54017215630857</v>
      </c>
    </row>
    <row r="56" spans="1:5">
      <c r="A56" s="68" t="str">
        <f>'зп по регионам и прогнозы'!A135</f>
        <v>Новгородская область</v>
      </c>
      <c r="B56" s="38">
        <f>'зп по регионам и прогнозы'!B135</f>
        <v>7188.0805087686167</v>
      </c>
      <c r="C56" s="39">
        <f>'зп по регионам и прогнозы'!D135</f>
        <v>88.75269179860004</v>
      </c>
      <c r="D56" s="38">
        <f>'зп по регионам и прогнозы'!AK34-'зп по регионам и прогнозы'!AJ34</f>
        <v>6718.7417604785733</v>
      </c>
      <c r="E56" s="39">
        <f>D56/'мандарины по регионам'!AM34</f>
        <v>76.470996590923889</v>
      </c>
    </row>
    <row r="57" spans="1:5">
      <c r="A57" s="68" t="str">
        <f>'зп по регионам и прогнозы'!A169</f>
        <v>Ульяновская область</v>
      </c>
      <c r="B57" s="38">
        <f>'зп по регионам и прогнозы'!B169</f>
        <v>7446.5309563267583</v>
      </c>
      <c r="C57" s="39">
        <f>'зп по регионам и прогнозы'!D169</f>
        <v>88.079457749399808</v>
      </c>
      <c r="D57" s="38">
        <f>'зп по регионам и прогнозы'!AK68-'зп по регионам и прогнозы'!AJ68</f>
        <v>7600.019814237472</v>
      </c>
      <c r="E57" s="39">
        <f>D57/'мандарины по регионам'!AM68</f>
        <v>94.071293653143599</v>
      </c>
    </row>
    <row r="58" spans="1:5">
      <c r="A58" s="68" t="str">
        <f>'зп по регионам и прогнозы'!A182</f>
        <v>Республика Хакасия</v>
      </c>
      <c r="B58" s="38">
        <f>'зп по регионам и прогнозы'!B182</f>
        <v>10310.727412153181</v>
      </c>
      <c r="C58" s="39">
        <f>'зп по регионам и прогнозы'!D182</f>
        <v>87.522444220642697</v>
      </c>
      <c r="D58" s="38">
        <f>'зп по регионам и прогнозы'!AK81-'зп по регионам и прогнозы'!AJ81</f>
        <v>9585.5506726737731</v>
      </c>
      <c r="E58" s="39">
        <f>D58/'мандарины по регионам'!AM81</f>
        <v>87.531281825164569</v>
      </c>
    </row>
    <row r="59" spans="1:5">
      <c r="A59" s="68" t="str">
        <f>'зп по регионам и прогнозы'!A183</f>
        <v>Алтайский край</v>
      </c>
      <c r="B59" s="38">
        <f>'зп по регионам и прогнозы'!B183</f>
        <v>7384.783953733524</v>
      </c>
      <c r="C59" s="39">
        <f>'зп по регионам и прогнозы'!D183</f>
        <v>87.449087634011889</v>
      </c>
      <c r="D59" s="38">
        <f>'зп по регионам и прогнозы'!AK82-'зп по регионам и прогнозы'!AJ82</f>
        <v>6513.5445551166995</v>
      </c>
      <c r="E59" s="39">
        <f>D59/'мандарины по регионам'!AM82</f>
        <v>84.186953019473947</v>
      </c>
    </row>
    <row r="60" spans="1:5">
      <c r="A60" s="70" t="str">
        <f>'зп по регионам и прогнозы'!A139</f>
        <v>Республика Адыгея</v>
      </c>
      <c r="B60" s="38">
        <f>'зп по регионам и прогнозы'!B139</f>
        <v>6256.804924107546</v>
      </c>
      <c r="C60" s="39">
        <f>'зп по регионам и прогнозы'!D139</f>
        <v>87.300194280836408</v>
      </c>
      <c r="D60" s="38">
        <f>'зп по регионам и прогнозы'!AK38-'зп по регионам и прогнозы'!AJ38</f>
        <v>5479.1953073189798</v>
      </c>
      <c r="E60" s="39">
        <f>D60/'мандарины по регионам'!AM38</f>
        <v>62.755644339926462</v>
      </c>
    </row>
    <row r="61" spans="1:5">
      <c r="A61" s="68" t="str">
        <f>'зп по регионам и прогнозы'!A184</f>
        <v>Забайкальский край</v>
      </c>
      <c r="B61" s="38">
        <f>'зп по регионам и прогнозы'!B184</f>
        <v>12185.841328248593</v>
      </c>
      <c r="C61" s="39">
        <f>'зп по регионам и прогнозы'!D184</f>
        <v>87.203673452473112</v>
      </c>
      <c r="D61" s="38">
        <f>'зп по регионам и прогнозы'!AK83-'зп по регионам и прогнозы'!AJ83</f>
        <v>9205.4089547974145</v>
      </c>
      <c r="E61" s="39">
        <f>D61/'мандарины по регионам'!AM83</f>
        <v>67.806489060087031</v>
      </c>
    </row>
    <row r="62" spans="1:5">
      <c r="A62" s="68" t="str">
        <f>'зп по регионам и прогнозы'!A156</f>
        <v>Республика Башкортостан</v>
      </c>
      <c r="B62" s="38">
        <f>'зп по регионам и прогнозы'!B156</f>
        <v>7416.3379957139696</v>
      </c>
      <c r="C62" s="39">
        <f>'зп по регионам и прогнозы'!D156</f>
        <v>86.236488322255454</v>
      </c>
      <c r="D62" s="38">
        <f>'зп по регионам и прогнозы'!AK55-'зп по регионам и прогнозы'!AJ55</f>
        <v>7074.6464012195029</v>
      </c>
      <c r="E62" s="39">
        <f>D62/'мандарины по регионам'!AM55</f>
        <v>90.122884091968189</v>
      </c>
    </row>
    <row r="63" spans="1:5">
      <c r="A63" s="68" t="str">
        <f>'зп по регионам и прогнозы'!A194</f>
        <v>Приморский край</v>
      </c>
      <c r="B63" s="38">
        <f>'зп по регионам и прогнозы'!B194</f>
        <v>10696.506962109459</v>
      </c>
      <c r="C63" s="39">
        <f>'зп по регионам и прогнозы'!D194</f>
        <v>84.695737136635287</v>
      </c>
      <c r="D63" s="38">
        <f>'зп по регионам и прогнозы'!AK93-'зп по регионам и прогнозы'!AJ93</f>
        <v>11270.021644593515</v>
      </c>
      <c r="E63" s="39">
        <f>D63/'мандарины по регионам'!AM93</f>
        <v>85.398360571292827</v>
      </c>
    </row>
    <row r="64" spans="1:5">
      <c r="A64" s="68" t="str">
        <f>'зп по регионам и прогнозы'!A132</f>
        <v>Калининградская область</v>
      </c>
      <c r="B64" s="38">
        <f>'зп по регионам и прогнозы'!B132</f>
        <v>8647.2610355342877</v>
      </c>
      <c r="C64" s="39">
        <f>'зп по регионам и прогнозы'!D132</f>
        <v>83.170732283680749</v>
      </c>
      <c r="D64" s="38">
        <f>'зп по регионам и прогнозы'!AK31-'зп по регионам и прогнозы'!AJ31</f>
        <v>7163.2843593951766</v>
      </c>
      <c r="E64" s="39">
        <f>D64/'мандарины по регионам'!AM31</f>
        <v>81.987917584928198</v>
      </c>
    </row>
    <row r="65" spans="1:5">
      <c r="A65" s="70" t="str">
        <f>'зп по регионам и прогнозы'!A154</f>
        <v>Ставропольский край</v>
      </c>
      <c r="B65" s="38">
        <f>'зп по регионам и прогнозы'!B154</f>
        <v>7669.5121167939433</v>
      </c>
      <c r="C65" s="39">
        <f>'зп по регионам и прогнозы'!D154</f>
        <v>82.898707801772048</v>
      </c>
      <c r="D65" s="38">
        <f>'зп по регионам и прогнозы'!AK53-'зп по регионам и прогнозы'!AJ53</f>
        <v>6962.8139466161629</v>
      </c>
      <c r="E65" s="39">
        <f>D65/'мандарины по регионам'!AM53</f>
        <v>75.608795163602593</v>
      </c>
    </row>
    <row r="66" spans="1:5">
      <c r="A66" s="68" t="str">
        <f>'зп по регионам и прогнозы'!A161</f>
        <v>Чувашская Республика</v>
      </c>
      <c r="B66" s="38">
        <f>'зп по регионам и прогнозы'!B161</f>
        <v>6862.1246994262438</v>
      </c>
      <c r="C66" s="39">
        <f>'зп по регионам и прогнозы'!D161</f>
        <v>81.074252119875283</v>
      </c>
      <c r="D66" s="38">
        <f>'зп по регионам и прогнозы'!AK60-'зп по регионам и прогнозы'!AJ60</f>
        <v>5986.3684723016377</v>
      </c>
      <c r="E66" s="39">
        <f>D66/'мандарины по регионам'!AM60</f>
        <v>73.254631330171776</v>
      </c>
    </row>
    <row r="67" spans="1:5">
      <c r="A67" s="68" t="str">
        <f>'зп по регионам и прогнозы'!A110</f>
        <v>Воронежская область</v>
      </c>
      <c r="B67" s="38">
        <f>'зп по регионам и прогнозы'!B110</f>
        <v>5958.6224599987181</v>
      </c>
      <c r="C67" s="39">
        <f>'зп по регионам и прогнозы'!D110</f>
        <v>79.416532853508173</v>
      </c>
      <c r="D67" s="38">
        <f>'зп по регионам и прогнозы'!AK9-'зп по регионам и прогнозы'!AJ9</f>
        <v>5315.4147151108809</v>
      </c>
      <c r="E67" s="39">
        <f>D67/'мандарины по регионам'!AM9</f>
        <v>68.888215592416813</v>
      </c>
    </row>
    <row r="68" spans="1:5">
      <c r="A68" s="68" t="str">
        <f>'зп по регионам и прогнозы'!A113</f>
        <v>Костромская область</v>
      </c>
      <c r="B68" s="38">
        <f>'зп по регионам и прогнозы'!B113</f>
        <v>6034.2099071084085</v>
      </c>
      <c r="C68" s="39">
        <f>'зп по регионам и прогнозы'!D113</f>
        <v>78.751597517402118</v>
      </c>
      <c r="D68" s="38">
        <f>'зп по регионам и прогнозы'!AK12-'зп по регионам и прогнозы'!AJ12</f>
        <v>5859.4865410628445</v>
      </c>
      <c r="E68" s="39">
        <f>D68/'мандарины по регионам'!AM12</f>
        <v>69.285639601074195</v>
      </c>
    </row>
    <row r="69" spans="1:5">
      <c r="A69" s="68" t="str">
        <f>'зп по регионам и прогнозы'!A157</f>
        <v>Республика Марий Эл</v>
      </c>
      <c r="B69" s="38">
        <f>'зп по регионам и прогнозы'!B157</f>
        <v>7583.7038314993588</v>
      </c>
      <c r="C69" s="39">
        <f>'зп по регионам и прогнозы'!D157</f>
        <v>78.244356345214698</v>
      </c>
      <c r="D69" s="38">
        <f>'зп по регионам и прогнозы'!AK56-'зп по регионам и прогнозы'!AJ56</f>
        <v>4125.561050748307</v>
      </c>
      <c r="E69" s="39">
        <f>D69/'мандарины по регионам'!AM56</f>
        <v>44.313222886662807</v>
      </c>
    </row>
    <row r="70" spans="1:5">
      <c r="A70" s="68" t="str">
        <f>'зп по регионам и прогнозы'!A123</f>
        <v>Ярославская область</v>
      </c>
      <c r="B70" s="38">
        <f>'зп по регионам и прогнозы'!B123</f>
        <v>7401.7679598620962</v>
      </c>
      <c r="C70" s="39">
        <f>'зп по регионам и прогнозы'!D123</f>
        <v>77.665362805030568</v>
      </c>
      <c r="D70" s="38">
        <f>'зп по регионам и прогнозы'!AK22-'зп по регионам и прогнозы'!AJ22</f>
        <v>6951.6607977246349</v>
      </c>
      <c r="E70" s="39">
        <f>D70/'мандарины по регионам'!AM22</f>
        <v>73.48478644529213</v>
      </c>
    </row>
    <row r="71" spans="1:5">
      <c r="A71" s="70" t="str">
        <f>'зп по регионам и прогнозы'!A140</f>
        <v>Республика Калмыкия</v>
      </c>
      <c r="B71" s="38">
        <f>'зп по регионам и прогнозы'!B140</f>
        <v>7500.4503401305083</v>
      </c>
      <c r="C71" s="39">
        <f>'зп по регионам и прогнозы'!D140</f>
        <v>77.422671508073933</v>
      </c>
      <c r="D71" s="38">
        <f>'зп по регионам и прогнозы'!AK39-'зп по регионам и прогнозы'!AJ39</f>
        <v>6089.4047524833986</v>
      </c>
      <c r="E71" s="39">
        <f>D71/'мандарины по регионам'!AM39</f>
        <v>67.893909605122076</v>
      </c>
    </row>
    <row r="72" spans="1:5" ht="24.75">
      <c r="A72" s="67" t="str">
        <f>'зп по регионам и прогнозы'!A147</f>
        <v>Северо-Кавказский федеральный округ</v>
      </c>
      <c r="B72" s="38">
        <f>'зп по регионам и прогнозы'!B147</f>
        <v>7187.6790391020622</v>
      </c>
      <c r="C72" s="39">
        <f>'зп по регионам и прогнозы'!D147</f>
        <v>77.406171221977189</v>
      </c>
      <c r="D72" s="38">
        <f>'зп по регионам и прогнозы'!AK46-'зп по регионам и прогнозы'!AJ46</f>
        <v>6873.7433371493134</v>
      </c>
      <c r="E72" s="39">
        <f>D72/'мандарины по регионам'!AM46</f>
        <v>69.727564791532899</v>
      </c>
    </row>
    <row r="73" spans="1:5">
      <c r="A73" s="68" t="str">
        <f>'зп по регионам и прогнозы'!A180</f>
        <v>Республика Бурятия</v>
      </c>
      <c r="B73" s="38">
        <f>'зп по регионам и прогнозы'!B180</f>
        <v>9613.4512168723959</v>
      </c>
      <c r="C73" s="39">
        <f>'зп по регионам и прогнозы'!D180</f>
        <v>77.268194643314629</v>
      </c>
      <c r="D73" s="38">
        <f>'зп по регионам и прогнозы'!AK79-'зп по регионам и прогнозы'!AJ79</f>
        <v>8896.1851369809447</v>
      </c>
      <c r="E73" s="39">
        <f>D73/'мандарины по регионам'!AM79</f>
        <v>79.260380764263587</v>
      </c>
    </row>
    <row r="74" spans="1:5">
      <c r="A74" s="68" t="str">
        <f>'зп по регионам и прогнозы'!A163</f>
        <v>Кировская область</v>
      </c>
      <c r="B74" s="38">
        <f>'зп по регионам и прогнозы'!B163</f>
        <v>6012.2686920932865</v>
      </c>
      <c r="C74" s="39">
        <f>'зп по регионам и прогнозы'!D163</f>
        <v>77.166107967313522</v>
      </c>
      <c r="D74" s="38">
        <f>'зп по регионам и прогнозы'!AK62-'зп по регионам и прогнозы'!AJ62</f>
        <v>5874.0616724441606</v>
      </c>
      <c r="E74" s="39">
        <f>D74/'мандарины по регионам'!AM62</f>
        <v>80.356520826869513</v>
      </c>
    </row>
    <row r="75" spans="1:5">
      <c r="A75" s="68" t="str">
        <f>'зп по регионам и прогнозы'!A177</f>
        <v>Челябинская область</v>
      </c>
      <c r="B75" s="38">
        <f>'зп по регионам и прогнозы'!B177</f>
        <v>6585.7793558801714</v>
      </c>
      <c r="C75" s="39">
        <f>'зп по регионам и прогнозы'!D177</f>
        <v>76.673929166565173</v>
      </c>
      <c r="D75" s="38">
        <f>'зп по регионам и прогнозы'!AK76-'зп по регионам и прогнозы'!AJ76</f>
        <v>5734.474494916798</v>
      </c>
      <c r="E75" s="39">
        <f>D75/'мандарины по регионам'!AM76</f>
        <v>67.783386464737575</v>
      </c>
    </row>
    <row r="76" spans="1:5">
      <c r="A76" s="68" t="str">
        <f>'зп по регионам и прогнозы'!A160</f>
        <v>Удмуртская Республика</v>
      </c>
      <c r="B76" s="38">
        <f>'зп по регионам и прогнозы'!B160</f>
        <v>6253.6942661457433</v>
      </c>
      <c r="C76" s="39">
        <f>'зп по регионам и прогнозы'!D160</f>
        <v>76.373225314216285</v>
      </c>
      <c r="D76" s="38">
        <f>'зп по регионам и прогнозы'!AK59-'зп по регионам и прогнозы'!AJ59</f>
        <v>6301.8392001970678</v>
      </c>
      <c r="E76" s="39">
        <f>D76/'мандарины по регионам'!AM59</f>
        <v>77.608857145284091</v>
      </c>
    </row>
    <row r="77" spans="1:5">
      <c r="A77" s="68" t="str">
        <f>'зп по регионам и прогнозы'!A167</f>
        <v>Самарская область</v>
      </c>
      <c r="B77" s="38">
        <f>'зп по регионам и прогнозы'!B167</f>
        <v>7528.8517011776275</v>
      </c>
      <c r="C77" s="39">
        <f>'зп по регионам и прогнозы'!D167</f>
        <v>76.334296879018837</v>
      </c>
      <c r="D77" s="38">
        <f>'зп по регионам и прогнозы'!AK66-'зп по регионам и прогнозы'!AJ66</f>
        <v>6277.877257181186</v>
      </c>
      <c r="E77" s="39">
        <f>D77/'мандарины по регионам'!AM66</f>
        <v>72.67743988401466</v>
      </c>
    </row>
    <row r="78" spans="1:5">
      <c r="A78" s="68" t="str">
        <f>'зп по регионам и прогнозы'!A120</f>
        <v>Тамбовская область</v>
      </c>
      <c r="B78" s="38">
        <f>'зп по регионам и прогнозы'!B120</f>
        <v>5697.7926611003531</v>
      </c>
      <c r="C78" s="39">
        <f>'зп по регионам и прогнозы'!D120</f>
        <v>75.139030213640424</v>
      </c>
      <c r="D78" s="38">
        <f>'зп по регионам и прогнозы'!AK19-'зп по регионам и прогнозы'!AJ19</f>
        <v>5804.5434609537951</v>
      </c>
      <c r="E78" s="39">
        <f>D78/'мандарины по регионам'!AM19</f>
        <v>69.57381590499574</v>
      </c>
    </row>
    <row r="79" spans="1:5">
      <c r="A79" s="71" t="str">
        <f>'зп по регионам и прогнозы'!A141</f>
        <v>Республика Крым</v>
      </c>
      <c r="B79" s="38">
        <f>'зп по регионам и прогнозы'!B141</f>
        <v>7495.9098504928807</v>
      </c>
      <c r="C79" s="39">
        <f>'зп по регионам и прогнозы'!D141</f>
        <v>74.941612128765428</v>
      </c>
      <c r="D79" s="38">
        <f>'зп по регионам и прогнозы'!AK40-'зп по регионам и прогнозы'!AJ40</f>
        <v>6179.9840770122573</v>
      </c>
      <c r="E79" s="39">
        <f>D79/'мандарины по регионам'!AM40</f>
        <v>79.189954856640909</v>
      </c>
    </row>
    <row r="80" spans="1:5">
      <c r="A80" s="70" t="str">
        <f>'зп по регионам и прогнозы'!A148</f>
        <v>Республика Дагестан</v>
      </c>
      <c r="B80" s="38">
        <f>'зп по регионам и прогнозы'!B148</f>
        <v>6844.2070308654329</v>
      </c>
      <c r="C80" s="39">
        <f>'зп по регионам и прогнозы'!D148</f>
        <v>74.849158255308765</v>
      </c>
      <c r="D80" s="38">
        <f>'зп по регионам и прогнозы'!AK47-'зп по регионам и прогнозы'!AJ47</f>
        <v>5534.3875562106768</v>
      </c>
      <c r="E80" s="39">
        <f>D80/'мандарины по регионам'!AM47</f>
        <v>52.181666568081056</v>
      </c>
    </row>
    <row r="81" spans="1:5">
      <c r="A81" s="68" t="str">
        <f>'зп по регионам и прогнозы'!A166</f>
        <v>Пензенская область</v>
      </c>
      <c r="B81" s="38">
        <f>'зп по регионам и прогнозы'!B166</f>
        <v>6027.1722391755102</v>
      </c>
      <c r="C81" s="39">
        <f>'зп по регионам и прогнозы'!D166</f>
        <v>74.726274817235733</v>
      </c>
      <c r="D81" s="38">
        <f>'зп по регионам и прогнозы'!AK65-'зп по регионам и прогнозы'!AJ65</f>
        <v>5544.2091128505381</v>
      </c>
      <c r="E81" s="39">
        <f>D81/'мандарины по регионам'!AM65</f>
        <v>74.649375425481864</v>
      </c>
    </row>
    <row r="82" spans="1:5">
      <c r="A82" s="68" t="str">
        <f>'зп по регионам и прогнозы'!A199</f>
        <v>Еврейская авт.область</v>
      </c>
      <c r="B82" s="38">
        <f>'зп по регионам и прогнозы'!B199</f>
        <v>10402.492373864538</v>
      </c>
      <c r="C82" s="39">
        <f>'зп по регионам и прогнозы'!D199</f>
        <v>74.664394864687921</v>
      </c>
      <c r="D82" s="38">
        <f>'зп по регионам и прогнозы'!AK98-'зп по регионам и прогнозы'!AJ98</f>
        <v>9351.1977430759871</v>
      </c>
      <c r="E82" s="39">
        <f>D82/'мандарины по регионам'!AM98</f>
        <v>74.322029431537018</v>
      </c>
    </row>
    <row r="83" spans="1:5">
      <c r="A83" s="68" t="str">
        <f>'зп по регионам и прогнозы'!A109</f>
        <v>Владимирская область</v>
      </c>
      <c r="B83" s="38">
        <f>'зп по регионам и прогнозы'!B109</f>
        <v>6781.4300337978275</v>
      </c>
      <c r="C83" s="39">
        <f>'зп по регионам и прогнозы'!D109</f>
        <v>74.384972948422231</v>
      </c>
      <c r="D83" s="38">
        <f>'зп по регионам и прогнозы'!AK8-'зп по регионам и прогнозы'!AJ8</f>
        <v>6293.3650446656284</v>
      </c>
      <c r="E83" s="39">
        <f>D83/'мандарины по регионам'!AM8</f>
        <v>70.043016635121077</v>
      </c>
    </row>
    <row r="84" spans="1:5">
      <c r="A84" s="68" t="str">
        <f>'зп по регионам и прогнозы'!A165</f>
        <v>Оренбургская область</v>
      </c>
      <c r="B84" s="38">
        <f>'зп по регионам и прогнозы'!B165</f>
        <v>6605.7153990642182</v>
      </c>
      <c r="C84" s="39">
        <f>'зп по регионам и прогнозы'!D165</f>
        <v>73.288262563582293</v>
      </c>
      <c r="D84" s="38">
        <f>'зп по регионам и прогнозы'!AK64-'зп по регионам и прогнозы'!AJ64</f>
        <v>5541.6847135929784</v>
      </c>
      <c r="E84" s="39">
        <f>D84/'мандарины по регионам'!AM64</f>
        <v>65.839191084626094</v>
      </c>
    </row>
    <row r="85" spans="1:5" ht="24.75">
      <c r="A85" s="70" t="str">
        <f>'зп по регионам и прогнозы'!A151</f>
        <v>Карачаево-Черкесская Республика</v>
      </c>
      <c r="B85" s="38">
        <f>'зп по регионам и прогнозы'!B151</f>
        <v>6432.7350174838175</v>
      </c>
      <c r="C85" s="39">
        <f>'зп по регионам и прогнозы'!D151</f>
        <v>72.497858869422032</v>
      </c>
      <c r="D85" s="38">
        <f>'зп по регионам и прогнозы'!AK50-'зп по регионам и прогнозы'!AJ50</f>
        <v>7289.0307658484926</v>
      </c>
      <c r="E85" s="39">
        <f>D85/'мандарины по регионам'!AM50</f>
        <v>78.655776042392276</v>
      </c>
    </row>
    <row r="86" spans="1:5">
      <c r="A86" s="68" t="str">
        <f>'зп по регионам и прогнозы'!A111</f>
        <v>Ивановская область</v>
      </c>
      <c r="B86" s="38">
        <f>'зп по регионам и прогнозы'!B111</f>
        <v>6982.8998995827023</v>
      </c>
      <c r="C86" s="39">
        <f>'зп по регионам и прогнозы'!D111</f>
        <v>72.371656528529357</v>
      </c>
      <c r="D86" s="38">
        <f>'зп по регионам и прогнозы'!AK10-'зп по регионам и прогнозы'!AJ10</f>
        <v>6827.3649489509917</v>
      </c>
      <c r="E86" s="39">
        <f>D86/'мандарины по регионам'!AM10</f>
        <v>74.420808251046353</v>
      </c>
    </row>
    <row r="87" spans="1:5">
      <c r="A87" s="68" t="str">
        <f>'зп по регионам и прогнозы'!A131</f>
        <v>Вологодская область</v>
      </c>
      <c r="B87" s="38">
        <f>'зп по регионам и прогнозы'!B131</f>
        <v>7020.1603475780721</v>
      </c>
      <c r="C87" s="39">
        <f>'зп по регионам и прогнозы'!D131</f>
        <v>71.685493184704086</v>
      </c>
      <c r="D87" s="38">
        <f>'зп по регионам и прогнозы'!AK30-'зп по регионам и прогнозы'!AJ30</f>
        <v>7560.9113916848582</v>
      </c>
      <c r="E87" s="39">
        <f>D87/'мандарины по регионам'!AM30</f>
        <v>87.999434260764176</v>
      </c>
    </row>
    <row r="88" spans="1:5">
      <c r="A88" s="68" t="str">
        <f>'зп по регионам и прогнозы'!A186</f>
        <v>Иркутская область</v>
      </c>
      <c r="B88" s="38">
        <f>'зп по регионам и прогнозы'!B186</f>
        <v>8716.988754093145</v>
      </c>
      <c r="C88" s="39">
        <f>'зп по регионам и прогнозы'!D186</f>
        <v>67.076118352988004</v>
      </c>
      <c r="D88" s="38">
        <f>'зп по регионам и прогнозы'!AK85-'зп по регионам и прогнозы'!AJ85</f>
        <v>8011.3623754682412</v>
      </c>
      <c r="E88" s="39">
        <f>D88/'мандарины по регионам'!AM85</f>
        <v>67.407340138563242</v>
      </c>
    </row>
    <row r="89" spans="1:5">
      <c r="A89" s="68" t="str">
        <f>'зп по регионам и прогнозы'!A122</f>
        <v>Тульская область</v>
      </c>
      <c r="B89" s="38">
        <f>'зп по регионам и прогнозы'!B122</f>
        <v>6506.3034368485023</v>
      </c>
      <c r="C89" s="39">
        <f>'зп по регионам и прогнозы'!D122</f>
        <v>64.952614923115732</v>
      </c>
      <c r="D89" s="38">
        <f>'зп по регионам и прогнозы'!AK21-'зп по регионам и прогнозы'!AJ21</f>
        <v>6270.4919917073494</v>
      </c>
      <c r="E89" s="39">
        <f>D89/'мандарины по регионам'!AM21</f>
        <v>71.344771779580725</v>
      </c>
    </row>
    <row r="90" spans="1:5">
      <c r="A90" s="68" t="str">
        <f>'зп по регионам и прогнозы'!A108</f>
        <v>Брянская область</v>
      </c>
      <c r="B90" s="38">
        <f>'зп по регионам и прогнозы'!B108</f>
        <v>4903.3599238773531</v>
      </c>
      <c r="C90" s="39">
        <f>'зп по регионам и прогнозы'!D108</f>
        <v>64.617086631372985</v>
      </c>
      <c r="D90" s="38">
        <f>'зп по регионам и прогнозы'!AK7-'зп по регионам и прогнозы'!AJ7</f>
        <v>4358.4146237386558</v>
      </c>
      <c r="E90" s="39">
        <f>D90/'мандарины по регионам'!AM7</f>
        <v>53.510308455968762</v>
      </c>
    </row>
    <row r="91" spans="1:5">
      <c r="A91" s="68" t="str">
        <f>'зп по регионам и прогнозы'!A171</f>
        <v>Курганская область</v>
      </c>
      <c r="B91" s="38">
        <f>'зп по регионам и прогнозы'!B171</f>
        <v>6809.8496221215573</v>
      </c>
      <c r="C91" s="39">
        <f>'зп по регионам и прогнозы'!D171</f>
        <v>64.30655313785347</v>
      </c>
      <c r="D91" s="38">
        <f>'зп по регионам и прогнозы'!AK70-'зп по регионам и прогнозы'!AJ70</f>
        <v>6548.8751065309625</v>
      </c>
      <c r="E91" s="39">
        <f>D91/'мандарины по регионам'!AM70</f>
        <v>66.533324256130882</v>
      </c>
    </row>
    <row r="92" spans="1:5">
      <c r="A92" s="68" t="str">
        <f>'зп по регионам и прогнозы'!A196</f>
        <v>Амурская область</v>
      </c>
      <c r="B92" s="38">
        <f>'зп по регионам и прогнозы'!B196</f>
        <v>10288.952980324786</v>
      </c>
      <c r="C92" s="39">
        <f>'зп по регионам и прогнозы'!D196</f>
        <v>63.16503763475221</v>
      </c>
      <c r="D92" s="38">
        <f>'зп по регионам и прогнозы'!AK95-'зп по регионам и прогнозы'!AJ95</f>
        <v>7725.1048874787957</v>
      </c>
      <c r="E92" s="39">
        <f>D92/'мандарины по регионам'!AM95</f>
        <v>53.863511975169409</v>
      </c>
    </row>
    <row r="93" spans="1:5" ht="24.75">
      <c r="A93" s="70" t="str">
        <f>'зп по регионам и прогнозы'!A150</f>
        <v>Кабардино-Балкарская Республика</v>
      </c>
      <c r="B93" s="38">
        <f>'зп по регионам и прогнозы'!B150</f>
        <v>5840.2490036933123</v>
      </c>
      <c r="C93" s="39">
        <f>'зп по регионам и прогнозы'!D150</f>
        <v>62.938239137437805</v>
      </c>
      <c r="D93" s="38">
        <f>'зп по регионам и прогнозы'!AK49-'зп по регионам и прогнозы'!AJ49</f>
        <v>6146.4170830094299</v>
      </c>
      <c r="E93" s="39">
        <f>D93/'мандарины по регионам'!AM49</f>
        <v>66.240080644567627</v>
      </c>
    </row>
    <row r="94" spans="1:5">
      <c r="A94" s="68" t="str">
        <f>'зп по регионам и прогнозы'!A158</f>
        <v>Республика Мордовия</v>
      </c>
      <c r="B94" s="38">
        <f>'зп по регионам и прогнозы'!B158</f>
        <v>5405.7507150208621</v>
      </c>
      <c r="C94" s="39">
        <f>'зп по регионам и прогнозы'!D158</f>
        <v>61.634433509663211</v>
      </c>
      <c r="D94" s="38">
        <f>'зп по регионам и прогнозы'!AK57-'зп по регионам и прогнозы'!AJ57</f>
        <v>5546.2571969190976</v>
      </c>
      <c r="E94" s="39">
        <f>D94/'мандарины по регионам'!AM57</f>
        <v>67.170366924053511</v>
      </c>
    </row>
    <row r="95" spans="1:5">
      <c r="A95" s="70" t="str">
        <f>'зп по регионам и прогнозы'!A153</f>
        <v>Чеченская Республика</v>
      </c>
      <c r="B95" s="38">
        <f>'зп по регионам и прогнозы'!B153</f>
        <v>6246.4046316444546</v>
      </c>
      <c r="C95" s="39">
        <f>'зп по регионам и прогнозы'!D153</f>
        <v>56.756258578712064</v>
      </c>
      <c r="D95" s="38">
        <f>'зп по регионам и прогнозы'!AK52-'зп по регионам и прогнозы'!AJ52</f>
        <v>6674.1972058354331</v>
      </c>
      <c r="E95" s="39">
        <f>D95/'мандарины по регионам'!AM52</f>
        <v>66.231985767941183</v>
      </c>
    </row>
    <row r="96" spans="1:5">
      <c r="A96" s="70" t="str">
        <f>'зп по регионам и прогнозы'!A149</f>
        <v>Республика Ингушетия</v>
      </c>
      <c r="B96" s="38">
        <f>'зп по регионам и прогнозы'!B149</f>
        <v>4650.3202031501423</v>
      </c>
      <c r="C96" s="39">
        <f>'зп по регионам и прогнозы'!D149</f>
        <v>48.435790054683281</v>
      </c>
      <c r="D96" s="38">
        <f>'зп по регионам и прогнозы'!AK48-'зп по регионам и прогнозы'!AJ48</f>
        <v>3850.9082820534495</v>
      </c>
      <c r="E96" s="39">
        <f>D96/'мандарины по регионам'!AM48</f>
        <v>40.823791816531852</v>
      </c>
    </row>
    <row r="97" spans="1:5">
      <c r="A97" s="68" t="str">
        <f>'зп по регионам и прогнозы'!A197</f>
        <v>Магаданская область</v>
      </c>
      <c r="B97" s="38">
        <f>'зп по регионам и прогнозы'!B197</f>
        <v>6128.5470066411508</v>
      </c>
      <c r="C97" s="39">
        <f>'зп по регионам и прогнозы'!D197</f>
        <v>33.973245537387662</v>
      </c>
      <c r="D97" s="38">
        <f>'зп по регионам и прогнозы'!AK96-'зп по регионам и прогнозы'!AJ96</f>
        <v>8127.5014354380692</v>
      </c>
      <c r="E97" s="39">
        <f>D97/'мандарины по регионам'!AM96</f>
        <v>47.00423015116575</v>
      </c>
    </row>
  </sheetData>
  <sortState ref="A2:E97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зп по регионам и прогнозы</vt:lpstr>
      <vt:lpstr>зп по профессиям</vt:lpstr>
      <vt:lpstr>мандарины по регионам</vt:lpstr>
      <vt:lpstr>Итоговая 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2018-12-13T12:39:17Z</dcterms:modified>
</cp:coreProperties>
</file>