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ya\Desktop\Май 2019 Изменение структуры экспорта\Рублевая выручка от экспорта продуктов питания выросла в 3 раза\"/>
    </mc:Choice>
  </mc:AlternateContent>
  <bookViews>
    <workbookView xWindow="0" yWindow="0" windowWidth="20400" windowHeight="7350" tabRatio="707" activeTab="3"/>
  </bookViews>
  <sheets>
    <sheet name="Структура экспорта" sheetId="1" r:id="rId1"/>
    <sheet name="Изм доходов $" sheetId="3" r:id="rId2"/>
    <sheet name="Изм доходов руб" sheetId="4" r:id="rId3"/>
    <sheet name="Графики" sheetId="5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15" i="3"/>
  <c r="F17" i="3"/>
  <c r="F6" i="3"/>
  <c r="F8" i="3"/>
  <c r="F10" i="3"/>
  <c r="F4" i="3"/>
  <c r="F9" i="3"/>
  <c r="F14" i="3"/>
  <c r="F16" i="3"/>
  <c r="F5" i="3"/>
  <c r="F12" i="3"/>
  <c r="F11" i="3"/>
  <c r="F13" i="3"/>
  <c r="F18" i="3"/>
  <c r="F19" i="3"/>
  <c r="F20" i="3"/>
  <c r="F23" i="3"/>
  <c r="F24" i="3"/>
  <c r="F22" i="3"/>
  <c r="F25" i="3"/>
  <c r="F21" i="3"/>
  <c r="F26" i="3"/>
  <c r="F3" i="3"/>
  <c r="F15" i="4" l="1"/>
  <c r="D15" i="4"/>
  <c r="H15" i="4" l="1"/>
  <c r="G15" i="4"/>
  <c r="F5" i="4"/>
  <c r="F19" i="4"/>
  <c r="F23" i="4"/>
  <c r="F27" i="4"/>
  <c r="F16" i="4"/>
  <c r="F22" i="4"/>
  <c r="F21" i="4"/>
  <c r="F4" i="4"/>
  <c r="F18" i="4"/>
  <c r="F8" i="4"/>
  <c r="F25" i="4"/>
  <c r="F26" i="4"/>
  <c r="F6" i="4"/>
  <c r="F20" i="4"/>
  <c r="F14" i="4"/>
  <c r="F10" i="4"/>
  <c r="F11" i="4"/>
  <c r="F17" i="4"/>
  <c r="F9" i="4"/>
  <c r="F12" i="4"/>
  <c r="F7" i="4"/>
  <c r="F13" i="4"/>
  <c r="F24" i="4"/>
  <c r="D23" i="4"/>
  <c r="D27" i="4"/>
  <c r="D16" i="4"/>
  <c r="D22" i="4"/>
  <c r="D21" i="4"/>
  <c r="D4" i="4"/>
  <c r="D18" i="4"/>
  <c r="D8" i="4"/>
  <c r="D25" i="4"/>
  <c r="D26" i="4"/>
  <c r="D6" i="4"/>
  <c r="D20" i="4"/>
  <c r="D14" i="4"/>
  <c r="D10" i="4"/>
  <c r="D11" i="4"/>
  <c r="D17" i="4"/>
  <c r="D9" i="4"/>
  <c r="D12" i="4"/>
  <c r="D7" i="4"/>
  <c r="D13" i="4"/>
  <c r="D19" i="4"/>
  <c r="D5" i="4"/>
  <c r="D24" i="4"/>
  <c r="D28" i="3"/>
  <c r="C28" i="3"/>
  <c r="E7" i="3"/>
  <c r="E4" i="3"/>
  <c r="E25" i="3"/>
  <c r="E16" i="3"/>
  <c r="E19" i="3"/>
  <c r="E8" i="3"/>
  <c r="E14" i="3"/>
  <c r="E20" i="3"/>
  <c r="E3" i="3"/>
  <c r="E10" i="3"/>
  <c r="E6" i="3"/>
  <c r="E17" i="3"/>
  <c r="E21" i="3"/>
  <c r="E5" i="3"/>
  <c r="E22" i="3"/>
  <c r="E9" i="3"/>
  <c r="E23" i="3"/>
  <c r="E18" i="3"/>
  <c r="E12" i="3"/>
  <c r="E11" i="3"/>
  <c r="E24" i="3"/>
  <c r="E13" i="3"/>
  <c r="E26" i="3"/>
  <c r="E15" i="3"/>
  <c r="H24" i="4" l="1"/>
  <c r="H9" i="4"/>
  <c r="H14" i="4"/>
  <c r="H25" i="4"/>
  <c r="H21" i="4"/>
  <c r="H23" i="4"/>
  <c r="H13" i="4"/>
  <c r="H17" i="4"/>
  <c r="H20" i="4"/>
  <c r="H8" i="4"/>
  <c r="H22" i="4"/>
  <c r="H19" i="4"/>
  <c r="H7" i="4"/>
  <c r="H11" i="4"/>
  <c r="H6" i="4"/>
  <c r="H18" i="4"/>
  <c r="H16" i="4"/>
  <c r="H5" i="4"/>
  <c r="H12" i="4"/>
  <c r="H10" i="4"/>
  <c r="H26" i="4"/>
  <c r="H4" i="4"/>
  <c r="H27" i="4"/>
  <c r="D29" i="4"/>
  <c r="F29" i="4"/>
  <c r="E28" i="3"/>
  <c r="D28" i="1"/>
  <c r="B28" i="1"/>
  <c r="G5" i="4"/>
  <c r="G19" i="4"/>
  <c r="G23" i="4"/>
  <c r="G27" i="4"/>
  <c r="G16" i="4"/>
  <c r="G22" i="4"/>
  <c r="G21" i="4"/>
  <c r="G4" i="4"/>
  <c r="G18" i="4"/>
  <c r="G8" i="4"/>
  <c r="G25" i="4"/>
  <c r="G26" i="4"/>
  <c r="G6" i="4"/>
  <c r="G20" i="4"/>
  <c r="G14" i="4"/>
  <c r="G10" i="4"/>
  <c r="G11" i="4"/>
  <c r="G17" i="4"/>
  <c r="G9" i="4"/>
  <c r="G12" i="4"/>
  <c r="G7" i="4"/>
  <c r="G13" i="4"/>
  <c r="G24" i="4"/>
</calcChain>
</file>

<file path=xl/sharedStrings.xml><?xml version="1.0" encoding="utf-8"?>
<sst xmlns="http://schemas.openxmlformats.org/spreadsheetml/2006/main" count="120" uniqueCount="42">
  <si>
    <t>Наименование товарной группы</t>
  </si>
  <si>
    <t>Экспорт в 2013 г., млн долл. США</t>
  </si>
  <si>
    <t>Доля в общем экс- порте в 2013 г, %</t>
  </si>
  <si>
    <t>Экспорт в 2018 г., млн долл. США</t>
  </si>
  <si>
    <t>Живые животные</t>
  </si>
  <si>
    <t>Мясо и пищевые мясные субпродукты</t>
  </si>
  <si>
    <t>Рыба и ракообразные, моллюски и прочие водные беспозвоночные​</t>
  </si>
  <si>
    <t>Молочная продукция; яйца птиц; мед натуральный; пищевые продукты животного происхождения, в другом месте не поименованные или не включенные</t>
  </si>
  <si>
    <t>Продукты животного происхождения, в другом месте не поименованные или не включенные</t>
  </si>
  <si>
    <t>Живые деревья и другие растения; луковицы, корни и прочие аналогичные части растений; срезанные цветы и декоративная зелень</t>
  </si>
  <si>
    <t>Овощи и некоторые съедобные корнеплоды и клубнеплоды​</t>
  </si>
  <si>
    <t>Съедобные фрукты и орехи; кожура цитрусовых плодов или корки дынь</t>
  </si>
  <si>
    <t>Кофе, чай, мате, или парагвайский чай, и пряности</t>
  </si>
  <si>
    <t>Злаки</t>
  </si>
  <si>
    <t>Продукция мукомольно-крупяной промышленности; солод; крахмалы; инулин; пшеничная клейковина</t>
  </si>
  <si>
    <t>Масличные семена и плоды; прочие семена, плоды и зерно; лекарственные растения и растения для технических целей; солома и фураж</t>
  </si>
  <si>
    <t>Шеллак природный неочищенный; камеди, смолы и прочие растительные соки и экстракты</t>
  </si>
  <si>
    <t>Растительные материалы для изготовления плетеных изделий; прочие продукты растительного происхождения, в другом месте не поименованные или не включенные</t>
  </si>
  <si>
    <t>Жиры и масла животного или растительного происхождения и продукты их расщепления; готовые пищевые жиры; воски животного или растительного происхождения</t>
  </si>
  <si>
    <t>Готовые продукты из мяса, рыбы или ракообразных, моллюсков или прочих водных беспозвоночных</t>
  </si>
  <si>
    <t>Сахар и кондитерские изделия из сахара</t>
  </si>
  <si>
    <t>Какао и продукты из него</t>
  </si>
  <si>
    <t>Готовые продукты из зерна злаков, муки, крахмала или молока; мучные кондитерские изделия</t>
  </si>
  <si>
    <t>Продукты переработки овощей, фруктов, орехов или прочих частей растений</t>
  </si>
  <si>
    <t>Разные пищевые продукты</t>
  </si>
  <si>
    <t>Алкогольные и безалкогольные напитки и уксус</t>
  </si>
  <si>
    <t>Остатки и отходы пищевой промышленности; готовые корма для животных</t>
  </si>
  <si>
    <t>Табак и промышленные заменители табака</t>
  </si>
  <si>
    <t>Код   ТН ВЭД</t>
  </si>
  <si>
    <t>Курс $</t>
  </si>
  <si>
    <t>2013 год</t>
  </si>
  <si>
    <t>2018 год</t>
  </si>
  <si>
    <t xml:space="preserve"> </t>
  </si>
  <si>
    <t>ИТОГО</t>
  </si>
  <si>
    <t>Экспорт в 2013 г., мрд рублей</t>
  </si>
  <si>
    <t>Экспорт в 2018 г., мрд рублей</t>
  </si>
  <si>
    <t>Изменение доходов (млрд руб)</t>
  </si>
  <si>
    <t>Изменение доходов (во … раз)</t>
  </si>
  <si>
    <t>Изменение доходов, во … раз</t>
  </si>
  <si>
    <t>Изменение доходов, млн $</t>
  </si>
  <si>
    <t>Доля в общем экспорте в 2018 г,  %</t>
  </si>
  <si>
    <t>Изменение доходов (во ..раз)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</si>
</sst>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2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2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985870516185472"/>
          <c:y val="9.8472222222222197E-2"/>
          <c:w val="0.48835651793525808"/>
          <c:h val="0.8033876494604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Изменение доходов (млрд руб)</c:v>
                </c:pt>
              </c:strCache>
            </c:strRef>
          </c:tx>
          <c:spPr>
            <a:solidFill>
              <a:srgbClr val="CC00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Графики!$A$2:$A$11</c:f>
              <c:strCache>
                <c:ptCount val="10"/>
                <c:pt idx="0">
                  <c:v>Овощи и некоторые съедобные корнеплоды и клубнеплоды​</c:v>
                </c:pt>
                <c:pt idx="1">
                  <c:v>Готовые продукты из зерна злаков, муки, крахмала или молока; мучные кондитерские изделия</c:v>
                </c:pt>
                <c:pt idx="2">
                  <c:v>Какао и продукты из него</c:v>
                </c:pt>
                <c:pt idx="3">
                  <c:v>Разные пищевые продукты</c:v>
                </c:pt>
                <c:pt idx="4">
                  <c:v>Мясо и пищевые мясные субпродукты</c:v>
                </c:pt>
                <c:pt idx="5">
                  <c:v>Остатки и отходы пищевой промышленности; готовые корма для животных</c:v>
                </c:pt>
                <c:pt idx="6">
                  <c:v>Масличные семена и плоды; прочие семена, плоды и зерно; лекарственные растения и растения для технических целей; солома и фураж</c:v>
                </c:pt>
                <c:pt idx="7">
                  <c:v>Жиры и масла животного или растительного происхождения и продукты их расщепления; готовые пищевые жиры; воски животного или растительного происхождения</c:v>
                </c:pt>
                <c:pt idx="8">
                  <c:v>Рыба и ракообразные, моллюски и прочие водные беспозвоночные​</c:v>
                </c:pt>
                <c:pt idx="9">
                  <c:v>Злаки</c:v>
                </c:pt>
              </c:strCache>
            </c:strRef>
          </c:cat>
          <c:val>
            <c:numRef>
              <c:f>Графики!$B$2:$B$11</c:f>
              <c:numCache>
                <c:formatCode>0.0</c:formatCode>
                <c:ptCount val="10"/>
                <c:pt idx="0">
                  <c:v>17.666919999999998</c:v>
                </c:pt>
                <c:pt idx="1">
                  <c:v>18.0244</c:v>
                </c:pt>
                <c:pt idx="2">
                  <c:v>18.927409999999998</c:v>
                </c:pt>
                <c:pt idx="3">
                  <c:v>22.760039999999993</c:v>
                </c:pt>
                <c:pt idx="4">
                  <c:v>22.868249999999996</c:v>
                </c:pt>
                <c:pt idx="5">
                  <c:v>34.965899999999991</c:v>
                </c:pt>
                <c:pt idx="6">
                  <c:v>37.070459999999997</c:v>
                </c:pt>
                <c:pt idx="7">
                  <c:v>98.236819999999994</c:v>
                </c:pt>
                <c:pt idx="8">
                  <c:v>179.51197000000002</c:v>
                </c:pt>
                <c:pt idx="9">
                  <c:v>506.48561999999998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5630288"/>
        <c:axId val="195631464"/>
      </c:barChart>
      <c:catAx>
        <c:axId val="195630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631464"/>
        <c:crosses val="autoZero"/>
        <c:auto val="1"/>
        <c:lblAlgn val="ctr"/>
        <c:lblOffset val="100"/>
        <c:noMultiLvlLbl val="0"/>
      </c:catAx>
      <c:valAx>
        <c:axId val="19563146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9563028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985870516185472"/>
          <c:y val="0.1169907190958601"/>
          <c:w val="0.51135651793525805"/>
          <c:h val="0.784869237577086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Графики!$B$13</c:f>
              <c:strCache>
                <c:ptCount val="1"/>
                <c:pt idx="0">
                  <c:v>Изменение доходов (во … раз)</c:v>
                </c:pt>
              </c:strCache>
            </c:strRef>
          </c:tx>
          <c:spPr>
            <a:solidFill>
              <a:srgbClr val="CC00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Графики!$A$14:$A$23</c:f>
              <c:strCache>
                <c:ptCount val="10"/>
                <c:pt idx="0">
                  <c:v>Съедобные фрукты и орехи; кожура цитрусовых плодов или корки дынь</c:v>
                </c:pt>
                <c:pt idx="1">
                  <c:v>Сахар и кондитерские изделия из сахара</c:v>
                </c:pt>
                <c:pt idx="2">
                  <c:v>Рыба и ракообразные, моллюски и прочие водные беспозвоночные​</c:v>
                </c:pt>
                <c:pt idx="3">
                  <c:v>Продукция мукомольно-крупяной промышленности; солод; крахмалы; инулин; пшеничная клейковина</c:v>
                </c:pt>
                <c:pt idx="4">
                  <c:v>Овощи и некоторые съедобные корнеплоды и клубнеплоды​</c:v>
                </c:pt>
                <c:pt idx="5">
                  <c:v>Злаки</c:v>
                </c:pt>
                <c:pt idx="6">
                  <c:v>Масличные семена и плоды; прочие семена, плоды и зерно; лекарственные растения и растения для технических целей; солома и фураж</c:v>
                </c:pt>
                <c:pt idx="7">
                  <c:v>Шеллак природный неочищенный; камеди, смолы и прочие растительные соки и экстракты</c:v>
                </c:pt>
                <c:pt idx="8">
                  <c:v>Живые животные</c:v>
                </c:pt>
                <c:pt idx="9">
                  <c:v>Мясо и пищевые мясные субпродукты</c:v>
                </c:pt>
              </c:strCache>
            </c:strRef>
          </c:cat>
          <c:val>
            <c:numRef>
              <c:f>Графики!$B$14:$B$23</c:f>
              <c:numCache>
                <c:formatCode>0.0</c:formatCode>
                <c:ptCount val="10"/>
                <c:pt idx="0">
                  <c:v>2.6373988589897035</c:v>
                </c:pt>
                <c:pt idx="1">
                  <c:v>2.9760918492350648</c:v>
                </c:pt>
                <c:pt idx="2">
                  <c:v>2.9955909829314424</c:v>
                </c:pt>
                <c:pt idx="3">
                  <c:v>3.1314701385525581</c:v>
                </c:pt>
                <c:pt idx="4">
                  <c:v>3.2234874943207483</c:v>
                </c:pt>
                <c:pt idx="5">
                  <c:v>4.3401339468011351</c:v>
                </c:pt>
                <c:pt idx="6">
                  <c:v>4.3869364731163545</c:v>
                </c:pt>
                <c:pt idx="7">
                  <c:v>4.7330617361328722</c:v>
                </c:pt>
                <c:pt idx="8">
                  <c:v>5.3000430899404574</c:v>
                </c:pt>
                <c:pt idx="9">
                  <c:v>9.3331207684403061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5628720"/>
        <c:axId val="195628328"/>
      </c:barChart>
      <c:catAx>
        <c:axId val="195628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628328"/>
        <c:crosses val="autoZero"/>
        <c:auto val="1"/>
        <c:lblAlgn val="ctr"/>
        <c:lblOffset val="100"/>
        <c:noMultiLvlLbl val="0"/>
      </c:catAx>
      <c:valAx>
        <c:axId val="19562832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956287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152400</xdr:rowOff>
    </xdr:from>
    <xdr:to>
      <xdr:col>11</xdr:col>
      <xdr:colOff>542925</xdr:colOff>
      <xdr:row>5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466725</xdr:colOff>
      <xdr:row>10</xdr:row>
      <xdr:rowOff>19050</xdr:rowOff>
    </xdr:from>
    <xdr:to>
      <xdr:col>10</xdr:col>
      <xdr:colOff>161925</xdr:colOff>
      <xdr:row>16</xdr:row>
      <xdr:rowOff>695324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I2" sqref="I2"/>
    </sheetView>
  </sheetViews>
  <sheetFormatPr defaultRowHeight="15" x14ac:dyDescent="0.25"/>
  <cols>
    <col min="1" max="1" width="36.5703125" style="8" customWidth="1"/>
    <col min="2" max="2" width="15.7109375" style="1" customWidth="1"/>
    <col min="3" max="4" width="17.140625" style="1" customWidth="1"/>
    <col min="5" max="5" width="20.42578125" style="1" customWidth="1"/>
  </cols>
  <sheetData>
    <row r="1" spans="1:5" ht="37.5" customHeight="1" x14ac:dyDescent="0.25">
      <c r="A1" s="11"/>
      <c r="B1" s="9"/>
      <c r="C1" s="9"/>
      <c r="D1" s="9"/>
      <c r="E1" s="9"/>
    </row>
    <row r="2" spans="1:5" ht="36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40</v>
      </c>
    </row>
    <row r="3" spans="1:5" x14ac:dyDescent="0.25">
      <c r="A3" s="3" t="s">
        <v>13</v>
      </c>
      <c r="B3" s="7">
        <v>4752</v>
      </c>
      <c r="C3" s="2">
        <v>0.9</v>
      </c>
      <c r="D3" s="7">
        <v>10458</v>
      </c>
      <c r="E3" s="28">
        <v>2.3199999999999998</v>
      </c>
    </row>
    <row r="4" spans="1:5" ht="24" x14ac:dyDescent="0.25">
      <c r="A4" s="3" t="s">
        <v>6</v>
      </c>
      <c r="B4" s="7">
        <v>2819</v>
      </c>
      <c r="C4" s="2">
        <v>0.53</v>
      </c>
      <c r="D4" s="7">
        <v>4282</v>
      </c>
      <c r="E4" s="28">
        <v>0.95</v>
      </c>
    </row>
    <row r="5" spans="1:5" ht="60" x14ac:dyDescent="0.25">
      <c r="A5" s="3" t="s">
        <v>18</v>
      </c>
      <c r="B5" s="7">
        <v>2185</v>
      </c>
      <c r="C5" s="2">
        <v>0.41</v>
      </c>
      <c r="D5" s="7">
        <v>2669</v>
      </c>
      <c r="E5" s="28">
        <v>0.59</v>
      </c>
    </row>
    <row r="6" spans="1:5" ht="36" x14ac:dyDescent="0.25">
      <c r="A6" s="3" t="s">
        <v>26</v>
      </c>
      <c r="B6" s="7">
        <v>1042</v>
      </c>
      <c r="C6" s="2">
        <v>0.2</v>
      </c>
      <c r="D6" s="7">
        <v>1084</v>
      </c>
      <c r="E6" s="28">
        <v>0.24</v>
      </c>
    </row>
    <row r="7" spans="1:5" ht="48" x14ac:dyDescent="0.25">
      <c r="A7" s="3" t="s">
        <v>15</v>
      </c>
      <c r="B7" s="2">
        <v>343</v>
      </c>
      <c r="C7" s="2">
        <v>0.06</v>
      </c>
      <c r="D7" s="2">
        <v>763</v>
      </c>
      <c r="E7" s="28">
        <v>0.17</v>
      </c>
    </row>
    <row r="8" spans="1:5" x14ac:dyDescent="0.25">
      <c r="A8" s="3" t="s">
        <v>24</v>
      </c>
      <c r="B8" s="2">
        <v>612</v>
      </c>
      <c r="C8" s="2">
        <v>0.12</v>
      </c>
      <c r="D8" s="2">
        <v>672</v>
      </c>
      <c r="E8" s="2">
        <v>0.15</v>
      </c>
    </row>
    <row r="9" spans="1:5" x14ac:dyDescent="0.25">
      <c r="A9" s="3" t="s">
        <v>21</v>
      </c>
      <c r="B9" s="2">
        <v>669</v>
      </c>
      <c r="C9" s="2">
        <v>0.13</v>
      </c>
      <c r="D9" s="2">
        <v>640</v>
      </c>
      <c r="E9" s="2">
        <v>0.14000000000000001</v>
      </c>
    </row>
    <row r="10" spans="1:5" ht="36" x14ac:dyDescent="0.25">
      <c r="A10" s="3" t="s">
        <v>22</v>
      </c>
      <c r="B10" s="2">
        <v>577</v>
      </c>
      <c r="C10" s="2">
        <v>0.11</v>
      </c>
      <c r="D10" s="2">
        <v>579</v>
      </c>
      <c r="E10" s="2">
        <v>0.13</v>
      </c>
    </row>
    <row r="11" spans="1:5" ht="24" x14ac:dyDescent="0.25">
      <c r="A11" s="3" t="s">
        <v>25</v>
      </c>
      <c r="B11" s="2">
        <v>585</v>
      </c>
      <c r="C11" s="2">
        <v>0.11</v>
      </c>
      <c r="D11" s="2">
        <v>555</v>
      </c>
      <c r="E11" s="2">
        <v>0.12</v>
      </c>
    </row>
    <row r="12" spans="1:5" ht="24" x14ac:dyDescent="0.25">
      <c r="A12" s="3" t="s">
        <v>27</v>
      </c>
      <c r="B12" s="2">
        <v>735</v>
      </c>
      <c r="C12" s="2">
        <v>0.14000000000000001</v>
      </c>
      <c r="D12" s="2">
        <v>519</v>
      </c>
      <c r="E12" s="2">
        <v>0.12</v>
      </c>
    </row>
    <row r="13" spans="1:5" x14ac:dyDescent="0.25">
      <c r="A13" s="3" t="s">
        <v>5</v>
      </c>
      <c r="B13" s="2">
        <v>86</v>
      </c>
      <c r="C13" s="2">
        <v>0.02</v>
      </c>
      <c r="D13" s="2">
        <v>407</v>
      </c>
      <c r="E13" s="2">
        <v>0.09</v>
      </c>
    </row>
    <row r="14" spans="1:5" x14ac:dyDescent="0.25">
      <c r="A14" s="3" t="s">
        <v>20</v>
      </c>
      <c r="B14" s="2">
        <v>275</v>
      </c>
      <c r="C14" s="2">
        <v>0.05</v>
      </c>
      <c r="D14" s="2">
        <v>415</v>
      </c>
      <c r="E14" s="2">
        <v>0.09</v>
      </c>
    </row>
    <row r="15" spans="1:5" ht="24" x14ac:dyDescent="0.25">
      <c r="A15" s="3" t="s">
        <v>10</v>
      </c>
      <c r="B15" s="2">
        <v>249</v>
      </c>
      <c r="C15" s="2">
        <v>0.05</v>
      </c>
      <c r="D15" s="2">
        <v>407</v>
      </c>
      <c r="E15" s="2">
        <v>0.09</v>
      </c>
    </row>
    <row r="16" spans="1:5" ht="24" x14ac:dyDescent="0.25">
      <c r="A16" s="3" t="s">
        <v>23</v>
      </c>
      <c r="B16" s="2">
        <v>244</v>
      </c>
      <c r="C16" s="2">
        <v>0.05</v>
      </c>
      <c r="D16" s="2">
        <v>297</v>
      </c>
      <c r="E16" s="2">
        <v>7.0000000000000007E-2</v>
      </c>
    </row>
    <row r="17" spans="1:5" ht="36" x14ac:dyDescent="0.25">
      <c r="A17" s="3" t="s">
        <v>14</v>
      </c>
      <c r="B17" s="2">
        <v>165</v>
      </c>
      <c r="C17" s="2">
        <v>0.03</v>
      </c>
      <c r="D17" s="2">
        <v>262</v>
      </c>
      <c r="E17" s="2">
        <v>0.06</v>
      </c>
    </row>
    <row r="18" spans="1:5" ht="48" x14ac:dyDescent="0.25">
      <c r="A18" s="3" t="s">
        <v>7</v>
      </c>
      <c r="B18" s="2">
        <v>325</v>
      </c>
      <c r="C18" s="2">
        <v>0.06</v>
      </c>
      <c r="D18" s="2">
        <v>252</v>
      </c>
      <c r="E18" s="2">
        <v>0.06</v>
      </c>
    </row>
    <row r="19" spans="1:5" ht="36" x14ac:dyDescent="0.25">
      <c r="A19" s="3" t="s">
        <v>19</v>
      </c>
      <c r="B19" s="2">
        <v>207</v>
      </c>
      <c r="C19" s="2">
        <v>0.04</v>
      </c>
      <c r="D19" s="2">
        <v>182</v>
      </c>
      <c r="E19" s="2">
        <v>0.04</v>
      </c>
    </row>
    <row r="20" spans="1:5" ht="24" x14ac:dyDescent="0.25">
      <c r="A20" s="3" t="s">
        <v>12</v>
      </c>
      <c r="B20" s="2">
        <v>161</v>
      </c>
      <c r="C20" s="2">
        <v>0.03</v>
      </c>
      <c r="D20" s="2">
        <v>161</v>
      </c>
      <c r="E20" s="2">
        <v>0.04</v>
      </c>
    </row>
    <row r="21" spans="1:5" ht="24" x14ac:dyDescent="0.25">
      <c r="A21" s="3" t="s">
        <v>11</v>
      </c>
      <c r="B21" s="2">
        <v>83</v>
      </c>
      <c r="C21" s="2">
        <v>0.02</v>
      </c>
      <c r="D21" s="2">
        <v>111</v>
      </c>
      <c r="E21" s="2">
        <v>0.02</v>
      </c>
    </row>
    <row r="22" spans="1:5" ht="36" x14ac:dyDescent="0.25">
      <c r="A22" s="3" t="s">
        <v>8</v>
      </c>
      <c r="B22" s="2">
        <v>79</v>
      </c>
      <c r="C22" s="2">
        <v>0.02</v>
      </c>
      <c r="D22" s="2">
        <v>101</v>
      </c>
      <c r="E22" s="2">
        <v>0.02</v>
      </c>
    </row>
    <row r="23" spans="1:5" x14ac:dyDescent="0.25">
      <c r="A23" s="3" t="s">
        <v>4</v>
      </c>
      <c r="B23" s="2">
        <v>16</v>
      </c>
      <c r="C23" s="2">
        <v>0</v>
      </c>
      <c r="D23" s="2">
        <v>43</v>
      </c>
      <c r="E23" s="2">
        <v>0.01</v>
      </c>
    </row>
    <row r="24" spans="1:5" ht="36" x14ac:dyDescent="0.25">
      <c r="A24" s="3" t="s">
        <v>16</v>
      </c>
      <c r="B24" s="2">
        <v>5</v>
      </c>
      <c r="C24" s="2">
        <v>0</v>
      </c>
      <c r="D24" s="2">
        <v>12</v>
      </c>
      <c r="E24" s="30">
        <v>0</v>
      </c>
    </row>
    <row r="25" spans="1:5" ht="60" x14ac:dyDescent="0.25">
      <c r="A25" s="3" t="s">
        <v>17</v>
      </c>
      <c r="B25" s="2">
        <v>12</v>
      </c>
      <c r="C25" s="2">
        <v>0</v>
      </c>
      <c r="D25" s="2">
        <v>9</v>
      </c>
      <c r="E25" s="30">
        <v>0</v>
      </c>
    </row>
    <row r="26" spans="1:5" ht="48" x14ac:dyDescent="0.25">
      <c r="A26" s="3" t="s">
        <v>9</v>
      </c>
      <c r="B26" s="2">
        <v>3</v>
      </c>
      <c r="C26" s="2">
        <v>0</v>
      </c>
      <c r="D26" s="2">
        <v>3</v>
      </c>
      <c r="E26" s="30">
        <v>0</v>
      </c>
    </row>
    <row r="27" spans="1:5" x14ac:dyDescent="0.25">
      <c r="A27" s="3"/>
      <c r="B27" s="2"/>
      <c r="C27" s="2"/>
      <c r="D27" s="2"/>
      <c r="E27" s="2"/>
    </row>
    <row r="28" spans="1:5" x14ac:dyDescent="0.25">
      <c r="A28" s="29"/>
      <c r="B28" s="10">
        <f>SUM(B3:B26)</f>
        <v>16229</v>
      </c>
      <c r="C28" s="10"/>
      <c r="D28" s="10">
        <f>SUM(D3:D26)</f>
        <v>24883</v>
      </c>
      <c r="E28" s="10"/>
    </row>
  </sheetData>
  <sortState ref="A6:F27">
    <sortCondition descending="1" ref="D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L7" sqref="L7"/>
    </sheetView>
  </sheetViews>
  <sheetFormatPr defaultRowHeight="15" x14ac:dyDescent="0.25"/>
  <cols>
    <col min="1" max="1" width="7.28515625" style="12" customWidth="1"/>
    <col min="2" max="2" width="48.5703125" style="12" customWidth="1"/>
    <col min="3" max="3" width="16.85546875" style="12" customWidth="1"/>
    <col min="4" max="4" width="15.85546875" style="12" customWidth="1"/>
    <col min="5" max="5" width="14.85546875" style="12" customWidth="1"/>
    <col min="6" max="6" width="17.140625" style="12" customWidth="1"/>
  </cols>
  <sheetData>
    <row r="1" spans="1:6" x14ac:dyDescent="0.25">
      <c r="A1" s="13"/>
      <c r="B1" s="13"/>
      <c r="C1" s="13"/>
      <c r="D1" s="13"/>
      <c r="E1" s="13"/>
      <c r="F1" s="13"/>
    </row>
    <row r="2" spans="1:6" ht="24" x14ac:dyDescent="0.25">
      <c r="A2" s="17" t="s">
        <v>28</v>
      </c>
      <c r="B2" s="17" t="s">
        <v>0</v>
      </c>
      <c r="C2" s="17" t="s">
        <v>1</v>
      </c>
      <c r="D2" s="17" t="s">
        <v>3</v>
      </c>
      <c r="E2" s="17" t="s">
        <v>39</v>
      </c>
      <c r="F2" s="16" t="s">
        <v>38</v>
      </c>
    </row>
    <row r="3" spans="1:6" x14ac:dyDescent="0.25">
      <c r="A3" s="25">
        <v>10</v>
      </c>
      <c r="B3" s="15" t="s">
        <v>13</v>
      </c>
      <c r="C3" s="10">
        <v>4752</v>
      </c>
      <c r="D3" s="10">
        <v>10458</v>
      </c>
      <c r="E3" s="27">
        <f>D3-C3</f>
        <v>5706</v>
      </c>
      <c r="F3" s="26">
        <f>D3/C1:C3</f>
        <v>2.2007575757575757</v>
      </c>
    </row>
    <row r="4" spans="1:6" ht="24" x14ac:dyDescent="0.25">
      <c r="A4" s="10">
        <v>3</v>
      </c>
      <c r="B4" s="15" t="s">
        <v>6</v>
      </c>
      <c r="C4" s="10">
        <v>2819</v>
      </c>
      <c r="D4" s="10">
        <v>4282</v>
      </c>
      <c r="E4" s="27">
        <f>D4-C4</f>
        <v>1463</v>
      </c>
      <c r="F4" s="19">
        <f>D4/C3:C4</f>
        <v>1.5189783611209648</v>
      </c>
    </row>
    <row r="5" spans="1:6" ht="48" x14ac:dyDescent="0.25">
      <c r="A5" s="10">
        <v>15</v>
      </c>
      <c r="B5" s="15" t="s">
        <v>18</v>
      </c>
      <c r="C5" s="10">
        <v>2185</v>
      </c>
      <c r="D5" s="10">
        <v>2669</v>
      </c>
      <c r="E5" s="27">
        <f>D5-C5</f>
        <v>484</v>
      </c>
      <c r="F5" s="19">
        <f>D5/C4:C5</f>
        <v>1.2215102974828376</v>
      </c>
    </row>
    <row r="6" spans="1:6" ht="36" x14ac:dyDescent="0.25">
      <c r="A6" s="25">
        <v>12</v>
      </c>
      <c r="B6" s="15" t="s">
        <v>15</v>
      </c>
      <c r="C6" s="10">
        <v>343</v>
      </c>
      <c r="D6" s="10">
        <v>763</v>
      </c>
      <c r="E6" s="27">
        <f>D6-C6</f>
        <v>420</v>
      </c>
      <c r="F6" s="26">
        <f>D6/C4:C6</f>
        <v>2.2244897959183674</v>
      </c>
    </row>
    <row r="7" spans="1:6" x14ac:dyDescent="0.25">
      <c r="A7" s="25">
        <v>2</v>
      </c>
      <c r="B7" s="15" t="s">
        <v>5</v>
      </c>
      <c r="C7" s="10">
        <v>86</v>
      </c>
      <c r="D7" s="10">
        <v>407</v>
      </c>
      <c r="E7" s="27">
        <f>D7-C7</f>
        <v>321</v>
      </c>
      <c r="F7" s="26">
        <f>D7/C7:C7</f>
        <v>4.7325581395348841</v>
      </c>
    </row>
    <row r="8" spans="1:6" ht="24" x14ac:dyDescent="0.25">
      <c r="A8" s="10">
        <v>7</v>
      </c>
      <c r="B8" s="15" t="s">
        <v>10</v>
      </c>
      <c r="C8" s="10">
        <v>249</v>
      </c>
      <c r="D8" s="10">
        <v>407</v>
      </c>
      <c r="E8" s="10">
        <f>D8-C8</f>
        <v>158</v>
      </c>
      <c r="F8" s="19">
        <f>D8/C7:C8</f>
        <v>1.6345381526104417</v>
      </c>
    </row>
    <row r="9" spans="1:6" x14ac:dyDescent="0.25">
      <c r="A9" s="10">
        <v>17</v>
      </c>
      <c r="B9" s="15" t="s">
        <v>20</v>
      </c>
      <c r="C9" s="10">
        <v>275</v>
      </c>
      <c r="D9" s="10">
        <v>415</v>
      </c>
      <c r="E9" s="10">
        <f>D9-C9</f>
        <v>140</v>
      </c>
      <c r="F9" s="19">
        <f>D9/C8:C9</f>
        <v>1.509090909090909</v>
      </c>
    </row>
    <row r="10" spans="1:6" ht="24" x14ac:dyDescent="0.25">
      <c r="A10" s="10">
        <v>11</v>
      </c>
      <c r="B10" s="15" t="s">
        <v>14</v>
      </c>
      <c r="C10" s="10">
        <v>165</v>
      </c>
      <c r="D10" s="10">
        <v>262</v>
      </c>
      <c r="E10" s="10">
        <f>D10-C10</f>
        <v>97</v>
      </c>
      <c r="F10" s="19">
        <f>D10/C9:C10</f>
        <v>1.5878787878787879</v>
      </c>
    </row>
    <row r="11" spans="1:6" x14ac:dyDescent="0.25">
      <c r="A11" s="10">
        <v>21</v>
      </c>
      <c r="B11" s="15" t="s">
        <v>24</v>
      </c>
      <c r="C11" s="10">
        <v>612</v>
      </c>
      <c r="D11" s="10">
        <v>672</v>
      </c>
      <c r="E11" s="10">
        <f>D11-C11</f>
        <v>60</v>
      </c>
      <c r="F11" s="19">
        <f>D11/C10:C11</f>
        <v>1.0980392156862746</v>
      </c>
    </row>
    <row r="12" spans="1:6" ht="24" x14ac:dyDescent="0.25">
      <c r="A12" s="10">
        <v>20</v>
      </c>
      <c r="B12" s="15" t="s">
        <v>23</v>
      </c>
      <c r="C12" s="10">
        <v>244</v>
      </c>
      <c r="D12" s="10">
        <v>297</v>
      </c>
      <c r="E12" s="10">
        <f>D12-C12</f>
        <v>53</v>
      </c>
      <c r="F12" s="19">
        <f>D12/C11:C12</f>
        <v>1.2172131147540983</v>
      </c>
    </row>
    <row r="13" spans="1:6" ht="24" x14ac:dyDescent="0.25">
      <c r="A13" s="10">
        <v>23</v>
      </c>
      <c r="B13" s="15" t="s">
        <v>26</v>
      </c>
      <c r="C13" s="10">
        <v>1042</v>
      </c>
      <c r="D13" s="10">
        <v>1084</v>
      </c>
      <c r="E13" s="10">
        <f>D13-C13</f>
        <v>42</v>
      </c>
      <c r="F13" s="19">
        <f>D13/C12:C13</f>
        <v>1.0403071017274472</v>
      </c>
    </row>
    <row r="14" spans="1:6" ht="24" x14ac:dyDescent="0.25">
      <c r="A14" s="10">
        <v>8</v>
      </c>
      <c r="B14" s="15" t="s">
        <v>11</v>
      </c>
      <c r="C14" s="10">
        <v>83</v>
      </c>
      <c r="D14" s="10">
        <v>111</v>
      </c>
      <c r="E14" s="10">
        <f>D14-C14</f>
        <v>28</v>
      </c>
      <c r="F14" s="19">
        <f>D14/C13:C14</f>
        <v>1.3373493975903614</v>
      </c>
    </row>
    <row r="15" spans="1:6" x14ac:dyDescent="0.25">
      <c r="A15" s="25">
        <v>1</v>
      </c>
      <c r="B15" s="15" t="s">
        <v>4</v>
      </c>
      <c r="C15" s="10">
        <v>16</v>
      </c>
      <c r="D15" s="10">
        <v>43</v>
      </c>
      <c r="E15" s="10">
        <f>D15-C15</f>
        <v>27</v>
      </c>
      <c r="F15" s="26">
        <f>D15/C14:C15</f>
        <v>2.6875</v>
      </c>
    </row>
    <row r="16" spans="1:6" ht="24" x14ac:dyDescent="0.25">
      <c r="A16" s="10">
        <v>5</v>
      </c>
      <c r="B16" s="15" t="s">
        <v>8</v>
      </c>
      <c r="C16" s="10">
        <v>79</v>
      </c>
      <c r="D16" s="10">
        <v>101</v>
      </c>
      <c r="E16" s="10">
        <f>D16-C16</f>
        <v>22</v>
      </c>
      <c r="F16" s="19">
        <f>D16/C15:C16</f>
        <v>1.2784810126582278</v>
      </c>
    </row>
    <row r="17" spans="1:6" ht="24" x14ac:dyDescent="0.25">
      <c r="A17" s="25">
        <v>13</v>
      </c>
      <c r="B17" s="15" t="s">
        <v>16</v>
      </c>
      <c r="C17" s="10">
        <v>5</v>
      </c>
      <c r="D17" s="10">
        <v>12</v>
      </c>
      <c r="E17" s="10">
        <f>D17-C17</f>
        <v>7</v>
      </c>
      <c r="F17" s="26">
        <f>D17/C16:C17</f>
        <v>2.4</v>
      </c>
    </row>
    <row r="18" spans="1:6" ht="24" x14ac:dyDescent="0.25">
      <c r="A18" s="10">
        <v>19</v>
      </c>
      <c r="B18" s="15" t="s">
        <v>22</v>
      </c>
      <c r="C18" s="10">
        <v>577</v>
      </c>
      <c r="D18" s="10">
        <v>579</v>
      </c>
      <c r="E18" s="10">
        <f>D18-C18</f>
        <v>2</v>
      </c>
      <c r="F18" s="19">
        <f>D18/C17:C18</f>
        <v>1.0034662045060658</v>
      </c>
    </row>
    <row r="19" spans="1:6" ht="36" x14ac:dyDescent="0.25">
      <c r="A19" s="10">
        <v>6</v>
      </c>
      <c r="B19" s="15" t="s">
        <v>9</v>
      </c>
      <c r="C19" s="10">
        <v>3</v>
      </c>
      <c r="D19" s="10">
        <v>3</v>
      </c>
      <c r="E19" s="10">
        <f>D19-C19</f>
        <v>0</v>
      </c>
      <c r="F19" s="19">
        <f>D19/C18:C19</f>
        <v>1</v>
      </c>
    </row>
    <row r="20" spans="1:6" x14ac:dyDescent="0.25">
      <c r="A20" s="10">
        <v>9</v>
      </c>
      <c r="B20" s="15" t="s">
        <v>12</v>
      </c>
      <c r="C20" s="10">
        <v>161</v>
      </c>
      <c r="D20" s="10">
        <v>161</v>
      </c>
      <c r="E20" s="10">
        <f>D20-C20</f>
        <v>0</v>
      </c>
      <c r="F20" s="19">
        <f>D20/C19:C20</f>
        <v>1</v>
      </c>
    </row>
    <row r="21" spans="1:6" ht="48" x14ac:dyDescent="0.25">
      <c r="A21" s="10">
        <v>14</v>
      </c>
      <c r="B21" s="15" t="s">
        <v>17</v>
      </c>
      <c r="C21" s="10">
        <v>12</v>
      </c>
      <c r="D21" s="10">
        <v>9</v>
      </c>
      <c r="E21" s="10">
        <f>D21-C21</f>
        <v>-3</v>
      </c>
      <c r="F21" s="19">
        <f>D21/C20:C21</f>
        <v>0.75</v>
      </c>
    </row>
    <row r="22" spans="1:6" ht="24" x14ac:dyDescent="0.25">
      <c r="A22" s="10">
        <v>16</v>
      </c>
      <c r="B22" s="15" t="s">
        <v>19</v>
      </c>
      <c r="C22" s="10">
        <v>207</v>
      </c>
      <c r="D22" s="10">
        <v>182</v>
      </c>
      <c r="E22" s="10">
        <f>D22-C22</f>
        <v>-25</v>
      </c>
      <c r="F22" s="19">
        <f>D22/C21:C22</f>
        <v>0.87922705314009664</v>
      </c>
    </row>
    <row r="23" spans="1:6" x14ac:dyDescent="0.25">
      <c r="A23" s="10">
        <v>18</v>
      </c>
      <c r="B23" s="15" t="s">
        <v>21</v>
      </c>
      <c r="C23" s="10">
        <v>669</v>
      </c>
      <c r="D23" s="10">
        <v>640</v>
      </c>
      <c r="E23" s="10">
        <f>D23-C23</f>
        <v>-29</v>
      </c>
      <c r="F23" s="19">
        <f>D23/C22:C23</f>
        <v>0.9566517189835575</v>
      </c>
    </row>
    <row r="24" spans="1:6" x14ac:dyDescent="0.25">
      <c r="A24" s="10">
        <v>22</v>
      </c>
      <c r="B24" s="15" t="s">
        <v>25</v>
      </c>
      <c r="C24" s="10">
        <v>585</v>
      </c>
      <c r="D24" s="10">
        <v>555</v>
      </c>
      <c r="E24" s="10">
        <f>D24-C24</f>
        <v>-30</v>
      </c>
      <c r="F24" s="19">
        <f>D24/C23:C24</f>
        <v>0.94871794871794868</v>
      </c>
    </row>
    <row r="25" spans="1:6" ht="36" x14ac:dyDescent="0.25">
      <c r="A25" s="10">
        <v>4</v>
      </c>
      <c r="B25" s="15" t="s">
        <v>7</v>
      </c>
      <c r="C25" s="10">
        <v>325</v>
      </c>
      <c r="D25" s="10">
        <v>252</v>
      </c>
      <c r="E25" s="10">
        <f>D25-C25</f>
        <v>-73</v>
      </c>
      <c r="F25" s="19">
        <f>D25/C24:C25</f>
        <v>0.77538461538461534</v>
      </c>
    </row>
    <row r="26" spans="1:6" x14ac:dyDescent="0.25">
      <c r="A26" s="21">
        <v>24</v>
      </c>
      <c r="B26" s="24" t="s">
        <v>27</v>
      </c>
      <c r="C26" s="10">
        <v>735</v>
      </c>
      <c r="D26" s="10">
        <v>519</v>
      </c>
      <c r="E26" s="10">
        <f>D26-C26</f>
        <v>-216</v>
      </c>
      <c r="F26" s="19">
        <f>D26/C25:C26</f>
        <v>0.70612244897959187</v>
      </c>
    </row>
    <row r="27" spans="1:6" x14ac:dyDescent="0.25">
      <c r="A27" s="21"/>
      <c r="B27" s="24"/>
      <c r="C27" s="10"/>
      <c r="D27" s="10"/>
      <c r="E27" s="10"/>
      <c r="F27" s="19"/>
    </row>
    <row r="28" spans="1:6" x14ac:dyDescent="0.25">
      <c r="A28" s="22"/>
      <c r="B28" s="23" t="s">
        <v>33</v>
      </c>
      <c r="C28" s="20">
        <f>SUM(C1:C6)</f>
        <v>10099</v>
      </c>
      <c r="D28" s="20">
        <f>SUM(D1:D6)</f>
        <v>18172</v>
      </c>
      <c r="E28" s="20">
        <f>SUM(E1:E6)</f>
        <v>8073</v>
      </c>
      <c r="F28" s="20" t="s">
        <v>32</v>
      </c>
    </row>
  </sheetData>
  <sortState ref="A6:F29">
    <sortCondition descending="1" ref="E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K6" sqref="K6"/>
    </sheetView>
  </sheetViews>
  <sheetFormatPr defaultRowHeight="15" x14ac:dyDescent="0.25"/>
  <cols>
    <col min="1" max="1" width="7.28515625" style="6" customWidth="1"/>
    <col min="2" max="2" width="36.5703125" style="6" customWidth="1"/>
    <col min="3" max="3" width="12.28515625" style="6" customWidth="1"/>
    <col min="4" max="4" width="12.28515625" style="35" customWidth="1"/>
    <col min="5" max="5" width="11.7109375" style="6" customWidth="1"/>
    <col min="6" max="7" width="12.28515625" style="35" customWidth="1"/>
    <col min="8" max="8" width="10.140625" style="6" customWidth="1"/>
    <col min="9" max="9" width="9.5703125" style="4" bestFit="1" customWidth="1"/>
    <col min="10" max="11" width="9.140625" style="4"/>
  </cols>
  <sheetData>
    <row r="1" spans="1:10" x14ac:dyDescent="0.25">
      <c r="C1" s="35"/>
      <c r="D1" s="6"/>
      <c r="E1" s="35"/>
      <c r="G1" s="6"/>
      <c r="H1" s="6" t="s">
        <v>29</v>
      </c>
      <c r="I1" s="4" t="s">
        <v>30</v>
      </c>
      <c r="J1" s="4">
        <v>31.91</v>
      </c>
    </row>
    <row r="2" spans="1:10" x14ac:dyDescent="0.25">
      <c r="C2" s="35"/>
      <c r="D2" s="6"/>
      <c r="E2" s="35"/>
      <c r="G2" s="6"/>
      <c r="I2" s="4" t="s">
        <v>31</v>
      </c>
      <c r="J2" s="4">
        <v>62.93</v>
      </c>
    </row>
    <row r="3" spans="1:10" ht="36" x14ac:dyDescent="0.25">
      <c r="A3" s="32" t="s">
        <v>28</v>
      </c>
      <c r="B3" s="32" t="s">
        <v>0</v>
      </c>
      <c r="C3" s="32" t="s">
        <v>1</v>
      </c>
      <c r="D3" s="32" t="s">
        <v>34</v>
      </c>
      <c r="E3" s="32" t="s">
        <v>3</v>
      </c>
      <c r="F3" s="32" t="s">
        <v>35</v>
      </c>
      <c r="G3" s="32" t="s">
        <v>36</v>
      </c>
      <c r="H3" s="32" t="s">
        <v>41</v>
      </c>
    </row>
    <row r="4" spans="1:10" x14ac:dyDescent="0.25">
      <c r="A4" s="33">
        <v>10</v>
      </c>
      <c r="B4" s="36" t="s">
        <v>13</v>
      </c>
      <c r="C4" s="37">
        <v>4752</v>
      </c>
      <c r="D4" s="38">
        <f>C4*$J$1/1000</f>
        <v>151.63632000000001</v>
      </c>
      <c r="E4" s="37">
        <v>10458</v>
      </c>
      <c r="F4" s="39">
        <f>E4*$J$2/1000</f>
        <v>658.12194</v>
      </c>
      <c r="G4" s="40">
        <f t="shared" ref="G4:G27" si="0">F4-D4</f>
        <v>506.48561999999998</v>
      </c>
      <c r="H4" s="40">
        <f>F4/D4</f>
        <v>4.3401339468011351</v>
      </c>
      <c r="I4" s="31"/>
    </row>
    <row r="5" spans="1:10" ht="24" x14ac:dyDescent="0.25">
      <c r="A5" s="14">
        <v>3</v>
      </c>
      <c r="B5" s="15" t="s">
        <v>6</v>
      </c>
      <c r="C5" s="41">
        <v>2819</v>
      </c>
      <c r="D5" s="38">
        <f>C5*$J$1/1000</f>
        <v>89.95429</v>
      </c>
      <c r="E5" s="41">
        <v>4282</v>
      </c>
      <c r="F5" s="39">
        <f>E5*$J$2/1000</f>
        <v>269.46626000000003</v>
      </c>
      <c r="G5" s="40">
        <f t="shared" si="0"/>
        <v>179.51197000000002</v>
      </c>
      <c r="H5" s="19">
        <f>F5/D5</f>
        <v>2.9955909829314424</v>
      </c>
      <c r="I5" s="31"/>
    </row>
    <row r="6" spans="1:10" ht="60" x14ac:dyDescent="0.25">
      <c r="A6" s="14">
        <v>15</v>
      </c>
      <c r="B6" s="15" t="s">
        <v>18</v>
      </c>
      <c r="C6" s="41">
        <v>2185</v>
      </c>
      <c r="D6" s="38">
        <f>C6*$J$1/1000</f>
        <v>69.723350000000011</v>
      </c>
      <c r="E6" s="41">
        <v>2669</v>
      </c>
      <c r="F6" s="39">
        <f>E6*$J$2/1000</f>
        <v>167.96017000000001</v>
      </c>
      <c r="G6" s="40">
        <f t="shared" si="0"/>
        <v>98.236819999999994</v>
      </c>
      <c r="H6" s="19">
        <f t="shared" ref="H6:H7" si="1">F6/D6</f>
        <v>2.4089515205451257</v>
      </c>
      <c r="I6" s="31"/>
    </row>
    <row r="7" spans="1:10" ht="36" x14ac:dyDescent="0.25">
      <c r="A7" s="14">
        <v>23</v>
      </c>
      <c r="B7" s="15" t="s">
        <v>26</v>
      </c>
      <c r="C7" s="41">
        <v>1042</v>
      </c>
      <c r="D7" s="38">
        <f>C7*$J$1/1000</f>
        <v>33.250219999999999</v>
      </c>
      <c r="E7" s="41">
        <v>1084</v>
      </c>
      <c r="F7" s="39">
        <f>E7*$J$2/1000</f>
        <v>68.216119999999989</v>
      </c>
      <c r="G7" s="40">
        <f t="shared" si="0"/>
        <v>34.965899999999991</v>
      </c>
      <c r="H7" s="19">
        <f t="shared" si="1"/>
        <v>2.0515990570889455</v>
      </c>
      <c r="I7" s="31"/>
    </row>
    <row r="8" spans="1:10" ht="48" x14ac:dyDescent="0.25">
      <c r="A8" s="14">
        <v>12</v>
      </c>
      <c r="B8" s="15" t="s">
        <v>15</v>
      </c>
      <c r="C8" s="41">
        <v>343</v>
      </c>
      <c r="D8" s="38">
        <f>C8*$J$1/1000</f>
        <v>10.945129999999999</v>
      </c>
      <c r="E8" s="41">
        <v>763</v>
      </c>
      <c r="F8" s="39">
        <f>E8*$J$2/1000</f>
        <v>48.015589999999996</v>
      </c>
      <c r="G8" s="40">
        <f t="shared" si="0"/>
        <v>37.070459999999997</v>
      </c>
      <c r="H8" s="40">
        <f>F8/D8</f>
        <v>4.3869364731163545</v>
      </c>
      <c r="I8" s="31"/>
    </row>
    <row r="9" spans="1:10" x14ac:dyDescent="0.25">
      <c r="A9" s="14">
        <v>21</v>
      </c>
      <c r="B9" s="15" t="s">
        <v>24</v>
      </c>
      <c r="C9" s="41">
        <v>612</v>
      </c>
      <c r="D9" s="38">
        <f>C9*$J$1/1000</f>
        <v>19.528920000000003</v>
      </c>
      <c r="E9" s="41">
        <v>672</v>
      </c>
      <c r="F9" s="39">
        <f>E9*$J$2/1000</f>
        <v>42.288959999999996</v>
      </c>
      <c r="G9" s="42">
        <f t="shared" si="0"/>
        <v>22.760039999999993</v>
      </c>
      <c r="H9" s="19">
        <f>F9/D9</f>
        <v>2.1654530818908566</v>
      </c>
      <c r="I9" s="31"/>
    </row>
    <row r="10" spans="1:10" x14ac:dyDescent="0.25">
      <c r="A10" s="14">
        <v>18</v>
      </c>
      <c r="B10" s="15" t="s">
        <v>21</v>
      </c>
      <c r="C10" s="41">
        <v>669</v>
      </c>
      <c r="D10" s="38">
        <f>C10*$J$1/1000</f>
        <v>21.34779</v>
      </c>
      <c r="E10" s="41">
        <v>640</v>
      </c>
      <c r="F10" s="39">
        <f>E10*$J$2/1000</f>
        <v>40.275199999999998</v>
      </c>
      <c r="G10" s="42">
        <f t="shared" si="0"/>
        <v>18.927409999999998</v>
      </c>
      <c r="H10" s="19">
        <f t="shared" ref="H10:H14" si="2">F10/D10</f>
        <v>1.8866215191361728</v>
      </c>
      <c r="I10" s="31"/>
    </row>
    <row r="11" spans="1:10" ht="36" x14ac:dyDescent="0.25">
      <c r="A11" s="14">
        <v>19</v>
      </c>
      <c r="B11" s="15" t="s">
        <v>22</v>
      </c>
      <c r="C11" s="41">
        <v>577</v>
      </c>
      <c r="D11" s="38">
        <f>C11*$J$1/1000</f>
        <v>18.41207</v>
      </c>
      <c r="E11" s="41">
        <v>579</v>
      </c>
      <c r="F11" s="39">
        <f>E11*$J$2/1000</f>
        <v>36.43647</v>
      </c>
      <c r="G11" s="42">
        <f t="shared" si="0"/>
        <v>18.0244</v>
      </c>
      <c r="H11" s="19">
        <f t="shared" si="2"/>
        <v>1.9789447900208939</v>
      </c>
      <c r="I11" s="31"/>
    </row>
    <row r="12" spans="1:10" ht="24" x14ac:dyDescent="0.25">
      <c r="A12" s="14">
        <v>22</v>
      </c>
      <c r="B12" s="15" t="s">
        <v>25</v>
      </c>
      <c r="C12" s="41">
        <v>585</v>
      </c>
      <c r="D12" s="38">
        <f>C12*$J$1/1000</f>
        <v>18.667349999999999</v>
      </c>
      <c r="E12" s="41">
        <v>555</v>
      </c>
      <c r="F12" s="39">
        <f>E12*$J$2/1000</f>
        <v>34.92615</v>
      </c>
      <c r="G12" s="42">
        <f t="shared" si="0"/>
        <v>16.258800000000001</v>
      </c>
      <c r="H12" s="19">
        <f t="shared" si="2"/>
        <v>1.8709752589414139</v>
      </c>
      <c r="I12" s="31"/>
    </row>
    <row r="13" spans="1:10" ht="24" x14ac:dyDescent="0.25">
      <c r="A13" s="14">
        <v>24</v>
      </c>
      <c r="B13" s="15" t="s">
        <v>27</v>
      </c>
      <c r="C13" s="41">
        <v>735</v>
      </c>
      <c r="D13" s="38">
        <f>C13*$J$1/1000</f>
        <v>23.453849999999999</v>
      </c>
      <c r="E13" s="41">
        <v>519</v>
      </c>
      <c r="F13" s="39">
        <f>E13*$J$2/1000</f>
        <v>32.660669999999996</v>
      </c>
      <c r="G13" s="42">
        <f t="shared" si="0"/>
        <v>9.2068199999999969</v>
      </c>
      <c r="H13" s="19">
        <f t="shared" si="2"/>
        <v>1.3925504767873931</v>
      </c>
      <c r="I13" s="31"/>
    </row>
    <row r="14" spans="1:10" x14ac:dyDescent="0.25">
      <c r="A14" s="14">
        <v>17</v>
      </c>
      <c r="B14" s="15" t="s">
        <v>20</v>
      </c>
      <c r="C14" s="41">
        <v>275</v>
      </c>
      <c r="D14" s="38">
        <f>C14*$J$1/1000</f>
        <v>8.7752499999999998</v>
      </c>
      <c r="E14" s="41">
        <v>415</v>
      </c>
      <c r="F14" s="39">
        <f>E14*$J$2/1000</f>
        <v>26.115950000000002</v>
      </c>
      <c r="G14" s="42">
        <f t="shared" si="0"/>
        <v>17.340700000000002</v>
      </c>
      <c r="H14" s="19">
        <f t="shared" si="2"/>
        <v>2.9760918492350648</v>
      </c>
      <c r="I14" s="31"/>
    </row>
    <row r="15" spans="1:10" x14ac:dyDescent="0.25">
      <c r="A15" s="14">
        <v>2</v>
      </c>
      <c r="B15" s="15" t="s">
        <v>5</v>
      </c>
      <c r="C15" s="41">
        <v>86</v>
      </c>
      <c r="D15" s="38">
        <f>C15*$J$1/1000</f>
        <v>2.7442600000000001</v>
      </c>
      <c r="E15" s="41">
        <v>407</v>
      </c>
      <c r="F15" s="39">
        <f>E15*$J$2/1000</f>
        <v>25.612509999999997</v>
      </c>
      <c r="G15" s="42">
        <f t="shared" si="0"/>
        <v>22.868249999999996</v>
      </c>
      <c r="H15" s="40">
        <f>F15/D15</f>
        <v>9.3331207684403061</v>
      </c>
    </row>
    <row r="16" spans="1:10" ht="24" x14ac:dyDescent="0.25">
      <c r="A16" s="14">
        <v>7</v>
      </c>
      <c r="B16" s="15" t="s">
        <v>10</v>
      </c>
      <c r="C16" s="41">
        <v>249</v>
      </c>
      <c r="D16" s="38">
        <f>C16*$J$1/1000</f>
        <v>7.9455900000000002</v>
      </c>
      <c r="E16" s="41">
        <v>407</v>
      </c>
      <c r="F16" s="39">
        <f>E16*$J$2/1000</f>
        <v>25.612509999999997</v>
      </c>
      <c r="G16" s="42">
        <f t="shared" si="0"/>
        <v>17.666919999999998</v>
      </c>
      <c r="H16" s="19">
        <f>F16/D16</f>
        <v>3.2234874943207483</v>
      </c>
    </row>
    <row r="17" spans="1:8" ht="24" x14ac:dyDescent="0.25">
      <c r="A17" s="14">
        <v>20</v>
      </c>
      <c r="B17" s="15" t="s">
        <v>23</v>
      </c>
      <c r="C17" s="41">
        <v>244</v>
      </c>
      <c r="D17" s="38">
        <f>C17*$J$1/1000</f>
        <v>7.7860399999999998</v>
      </c>
      <c r="E17" s="41">
        <v>297</v>
      </c>
      <c r="F17" s="39">
        <f>E17*$J$2/1000</f>
        <v>18.69021</v>
      </c>
      <c r="G17" s="42">
        <f t="shared" si="0"/>
        <v>10.904170000000001</v>
      </c>
      <c r="H17" s="19">
        <f t="shared" ref="H17:H23" si="3">F17/D17</f>
        <v>2.4004770075673898</v>
      </c>
    </row>
    <row r="18" spans="1:8" ht="36" x14ac:dyDescent="0.25">
      <c r="A18" s="14">
        <v>11</v>
      </c>
      <c r="B18" s="15" t="s">
        <v>14</v>
      </c>
      <c r="C18" s="41">
        <v>165</v>
      </c>
      <c r="D18" s="38">
        <f>C18*$J$1/1000</f>
        <v>5.2651499999999993</v>
      </c>
      <c r="E18" s="41">
        <v>262</v>
      </c>
      <c r="F18" s="39">
        <f>E18*$J$2/1000</f>
        <v>16.487659999999998</v>
      </c>
      <c r="G18" s="42">
        <f t="shared" si="0"/>
        <v>11.22251</v>
      </c>
      <c r="H18" s="19">
        <f t="shared" si="3"/>
        <v>3.1314701385525581</v>
      </c>
    </row>
    <row r="19" spans="1:8" ht="48" x14ac:dyDescent="0.25">
      <c r="A19" s="14">
        <v>4</v>
      </c>
      <c r="B19" s="15" t="s">
        <v>7</v>
      </c>
      <c r="C19" s="41">
        <v>325</v>
      </c>
      <c r="D19" s="38">
        <f>C19*$J$1/1000</f>
        <v>10.370749999999999</v>
      </c>
      <c r="E19" s="41">
        <v>252</v>
      </c>
      <c r="F19" s="39">
        <f>E19*$J$2/1000</f>
        <v>15.858360000000001</v>
      </c>
      <c r="G19" s="42">
        <f t="shared" si="0"/>
        <v>5.4876100000000019</v>
      </c>
      <c r="H19" s="19">
        <f t="shared" si="3"/>
        <v>1.5291430224429285</v>
      </c>
    </row>
    <row r="20" spans="1:8" ht="36" x14ac:dyDescent="0.25">
      <c r="A20" s="14">
        <v>16</v>
      </c>
      <c r="B20" s="15" t="s">
        <v>19</v>
      </c>
      <c r="C20" s="41">
        <v>207</v>
      </c>
      <c r="D20" s="38">
        <f>C20*$J$1/1000</f>
        <v>6.6053699999999997</v>
      </c>
      <c r="E20" s="41">
        <v>182</v>
      </c>
      <c r="F20" s="39">
        <f>E20*$J$2/1000</f>
        <v>11.45326</v>
      </c>
      <c r="G20" s="42">
        <f t="shared" si="0"/>
        <v>4.8478900000000005</v>
      </c>
      <c r="H20" s="19">
        <f t="shared" si="3"/>
        <v>1.7339316344126068</v>
      </c>
    </row>
    <row r="21" spans="1:8" ht="24" x14ac:dyDescent="0.25">
      <c r="A21" s="14">
        <v>9</v>
      </c>
      <c r="B21" s="15" t="s">
        <v>12</v>
      </c>
      <c r="C21" s="41">
        <v>161</v>
      </c>
      <c r="D21" s="38">
        <f>C21*$J$1/1000</f>
        <v>5.1375099999999998</v>
      </c>
      <c r="E21" s="41">
        <v>161</v>
      </c>
      <c r="F21" s="39">
        <f>E21*$J$2/1000</f>
        <v>10.131729999999999</v>
      </c>
      <c r="G21" s="42">
        <f t="shared" si="0"/>
        <v>4.9942199999999994</v>
      </c>
      <c r="H21" s="19">
        <f t="shared" si="3"/>
        <v>1.9721090567220307</v>
      </c>
    </row>
    <row r="22" spans="1:8" ht="24" x14ac:dyDescent="0.25">
      <c r="A22" s="14">
        <v>8</v>
      </c>
      <c r="B22" s="15" t="s">
        <v>11</v>
      </c>
      <c r="C22" s="41">
        <v>83</v>
      </c>
      <c r="D22" s="38">
        <f>C22*$J$1/1000</f>
        <v>2.6485300000000001</v>
      </c>
      <c r="E22" s="41">
        <v>111</v>
      </c>
      <c r="F22" s="39">
        <f>E22*$J$2/1000</f>
        <v>6.9852299999999996</v>
      </c>
      <c r="G22" s="42">
        <f t="shared" si="0"/>
        <v>4.3366999999999996</v>
      </c>
      <c r="H22" s="19">
        <f t="shared" si="3"/>
        <v>2.6373988589897035</v>
      </c>
    </row>
    <row r="23" spans="1:8" ht="36" x14ac:dyDescent="0.25">
      <c r="A23" s="14">
        <v>5</v>
      </c>
      <c r="B23" s="15" t="s">
        <v>8</v>
      </c>
      <c r="C23" s="41">
        <v>79</v>
      </c>
      <c r="D23" s="38">
        <f>C23*$J$1/1000</f>
        <v>2.5208900000000001</v>
      </c>
      <c r="E23" s="41">
        <v>101</v>
      </c>
      <c r="F23" s="39">
        <f>E23*$J$2/1000</f>
        <v>6.3559299999999999</v>
      </c>
      <c r="G23" s="42">
        <f t="shared" si="0"/>
        <v>3.8350399999999998</v>
      </c>
      <c r="H23" s="19">
        <f t="shared" si="3"/>
        <v>2.5213039839104443</v>
      </c>
    </row>
    <row r="24" spans="1:8" x14ac:dyDescent="0.25">
      <c r="A24" s="14">
        <v>1</v>
      </c>
      <c r="B24" s="15" t="s">
        <v>4</v>
      </c>
      <c r="C24" s="41">
        <v>16</v>
      </c>
      <c r="D24" s="38">
        <f>C24*$J$1/1000</f>
        <v>0.51056000000000001</v>
      </c>
      <c r="E24" s="41">
        <v>43</v>
      </c>
      <c r="F24" s="39">
        <f>E24*$J$2/1000</f>
        <v>2.7059899999999999</v>
      </c>
      <c r="G24" s="42">
        <f t="shared" si="0"/>
        <v>2.19543</v>
      </c>
      <c r="H24" s="40">
        <f>F24/D24</f>
        <v>5.3000430899404574</v>
      </c>
    </row>
    <row r="25" spans="1:8" ht="36" x14ac:dyDescent="0.25">
      <c r="A25" s="14">
        <v>13</v>
      </c>
      <c r="B25" s="15" t="s">
        <v>16</v>
      </c>
      <c r="C25" s="41">
        <v>5</v>
      </c>
      <c r="D25" s="38">
        <f>C25*$J$1/1000</f>
        <v>0.15955000000000003</v>
      </c>
      <c r="E25" s="41">
        <v>12</v>
      </c>
      <c r="F25" s="39">
        <f>E25*$J$2/1000</f>
        <v>0.75515999999999994</v>
      </c>
      <c r="G25" s="42">
        <f t="shared" si="0"/>
        <v>0.59560999999999997</v>
      </c>
      <c r="H25" s="40">
        <f>F25/D25</f>
        <v>4.7330617361328722</v>
      </c>
    </row>
    <row r="26" spans="1:8" ht="60" x14ac:dyDescent="0.25">
      <c r="A26" s="14">
        <v>14</v>
      </c>
      <c r="B26" s="15" t="s">
        <v>17</v>
      </c>
      <c r="C26" s="41">
        <v>12</v>
      </c>
      <c r="D26" s="38">
        <f>C26*$J$1/1000</f>
        <v>0.38292000000000004</v>
      </c>
      <c r="E26" s="41">
        <v>9</v>
      </c>
      <c r="F26" s="39">
        <f>E26*$J$2/1000</f>
        <v>0.56637000000000004</v>
      </c>
      <c r="G26" s="42">
        <f t="shared" si="0"/>
        <v>0.18345</v>
      </c>
      <c r="H26" s="19">
        <f>F26/D26</f>
        <v>1.4790817925415229</v>
      </c>
    </row>
    <row r="27" spans="1:8" ht="48" x14ac:dyDescent="0.25">
      <c r="A27" s="14">
        <v>6</v>
      </c>
      <c r="B27" s="15" t="s">
        <v>9</v>
      </c>
      <c r="C27" s="41">
        <v>3</v>
      </c>
      <c r="D27" s="43">
        <f>C27*$J$1/1000</f>
        <v>9.573000000000001E-2</v>
      </c>
      <c r="E27" s="41">
        <v>3</v>
      </c>
      <c r="F27" s="44">
        <f>E27*$J$2/1000</f>
        <v>0.18878999999999999</v>
      </c>
      <c r="G27" s="42">
        <f t="shared" si="0"/>
        <v>9.3059999999999976E-2</v>
      </c>
      <c r="H27" s="19">
        <f>F27/D27</f>
        <v>1.9721090567220303</v>
      </c>
    </row>
    <row r="28" spans="1:8" x14ac:dyDescent="0.25">
      <c r="A28" s="14"/>
      <c r="B28" s="15"/>
      <c r="C28" s="41"/>
      <c r="D28" s="43"/>
      <c r="E28" s="41"/>
      <c r="F28" s="44"/>
      <c r="G28" s="42"/>
      <c r="H28" s="19"/>
    </row>
    <row r="29" spans="1:8" x14ac:dyDescent="0.25">
      <c r="A29" s="34"/>
      <c r="B29" s="34"/>
      <c r="C29" s="34"/>
      <c r="D29" s="45">
        <f>SUM(D4:D27)</f>
        <v>517.86739000000011</v>
      </c>
      <c r="E29" s="34"/>
      <c r="F29" s="45">
        <f>SUM(F4:F27)</f>
        <v>1565.8871899999999</v>
      </c>
      <c r="G29" s="46"/>
      <c r="H29" s="46"/>
    </row>
  </sheetData>
  <sortState ref="A6:I29">
    <sortCondition descending="1" ref="F6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K8" sqref="K8"/>
    </sheetView>
  </sheetViews>
  <sheetFormatPr defaultRowHeight="15" x14ac:dyDescent="0.25"/>
  <cols>
    <col min="1" max="1" width="31.28515625" style="12" customWidth="1"/>
    <col min="2" max="2" width="20.42578125" style="18" customWidth="1"/>
  </cols>
  <sheetData>
    <row r="1" spans="1:2" ht="48" customHeight="1" x14ac:dyDescent="0.25">
      <c r="A1" s="32" t="s">
        <v>0</v>
      </c>
      <c r="B1" s="32" t="s">
        <v>36</v>
      </c>
    </row>
    <row r="2" spans="1:2" ht="24" x14ac:dyDescent="0.25">
      <c r="A2" s="15" t="s">
        <v>10</v>
      </c>
      <c r="B2" s="47">
        <v>17.666919999999998</v>
      </c>
    </row>
    <row r="3" spans="1:2" ht="36" x14ac:dyDescent="0.25">
      <c r="A3" s="15" t="s">
        <v>22</v>
      </c>
      <c r="B3" s="47">
        <v>18.0244</v>
      </c>
    </row>
    <row r="4" spans="1:2" x14ac:dyDescent="0.25">
      <c r="A4" s="15" t="s">
        <v>21</v>
      </c>
      <c r="B4" s="47">
        <v>18.927409999999998</v>
      </c>
    </row>
    <row r="5" spans="1:2" x14ac:dyDescent="0.25">
      <c r="A5" s="15" t="s">
        <v>24</v>
      </c>
      <c r="B5" s="47">
        <v>22.760039999999993</v>
      </c>
    </row>
    <row r="6" spans="1:2" ht="24" x14ac:dyDescent="0.25">
      <c r="A6" s="15" t="s">
        <v>5</v>
      </c>
      <c r="B6" s="47">
        <v>22.868249999999996</v>
      </c>
    </row>
    <row r="7" spans="1:2" ht="36" x14ac:dyDescent="0.25">
      <c r="A7" s="15" t="s">
        <v>26</v>
      </c>
      <c r="B7" s="47">
        <v>34.965899999999991</v>
      </c>
    </row>
    <row r="8" spans="1:2" ht="60" x14ac:dyDescent="0.25">
      <c r="A8" s="15" t="s">
        <v>15</v>
      </c>
      <c r="B8" s="47">
        <v>37.070459999999997</v>
      </c>
    </row>
    <row r="9" spans="1:2" ht="60" x14ac:dyDescent="0.25">
      <c r="A9" s="15" t="s">
        <v>18</v>
      </c>
      <c r="B9" s="47">
        <v>98.236819999999994</v>
      </c>
    </row>
    <row r="10" spans="1:2" ht="24" x14ac:dyDescent="0.25">
      <c r="A10" s="15" t="s">
        <v>6</v>
      </c>
      <c r="B10" s="47">
        <v>179.51197000000002</v>
      </c>
    </row>
    <row r="11" spans="1:2" x14ac:dyDescent="0.25">
      <c r="A11" s="15" t="s">
        <v>13</v>
      </c>
      <c r="B11" s="47">
        <v>506.48561999999998</v>
      </c>
    </row>
    <row r="13" spans="1:2" ht="24" x14ac:dyDescent="0.25">
      <c r="A13" s="32" t="s">
        <v>0</v>
      </c>
      <c r="B13" s="32" t="s">
        <v>37</v>
      </c>
    </row>
    <row r="14" spans="1:2" ht="24" x14ac:dyDescent="0.25">
      <c r="A14" s="15" t="s">
        <v>11</v>
      </c>
      <c r="B14" s="47">
        <v>2.6373988589897035</v>
      </c>
    </row>
    <row r="15" spans="1:2" ht="24" x14ac:dyDescent="0.25">
      <c r="A15" s="15" t="s">
        <v>20</v>
      </c>
      <c r="B15" s="47">
        <v>2.9760918492350648</v>
      </c>
    </row>
    <row r="16" spans="1:2" ht="24" x14ac:dyDescent="0.25">
      <c r="A16" s="15" t="s">
        <v>6</v>
      </c>
      <c r="B16" s="47">
        <v>2.9955909829314424</v>
      </c>
    </row>
    <row r="17" spans="1:2" ht="36" x14ac:dyDescent="0.25">
      <c r="A17" s="15" t="s">
        <v>14</v>
      </c>
      <c r="B17" s="47">
        <v>3.1314701385525581</v>
      </c>
    </row>
    <row r="18" spans="1:2" ht="24" x14ac:dyDescent="0.25">
      <c r="A18" s="15" t="s">
        <v>10</v>
      </c>
      <c r="B18" s="47">
        <v>3.2234874943207483</v>
      </c>
    </row>
    <row r="19" spans="1:2" x14ac:dyDescent="0.25">
      <c r="A19" s="15" t="s">
        <v>13</v>
      </c>
      <c r="B19" s="47">
        <v>4.3401339468011351</v>
      </c>
    </row>
    <row r="20" spans="1:2" ht="60" x14ac:dyDescent="0.25">
      <c r="A20" s="15" t="s">
        <v>15</v>
      </c>
      <c r="B20" s="47">
        <v>4.3869364731163545</v>
      </c>
    </row>
    <row r="21" spans="1:2" ht="36" x14ac:dyDescent="0.25">
      <c r="A21" s="15" t="s">
        <v>16</v>
      </c>
      <c r="B21" s="47">
        <v>4.7330617361328722</v>
      </c>
    </row>
    <row r="22" spans="1:2" x14ac:dyDescent="0.25">
      <c r="A22" s="15" t="s">
        <v>4</v>
      </c>
      <c r="B22" s="47">
        <v>5.3000430899404574</v>
      </c>
    </row>
    <row r="23" spans="1:2" ht="24" x14ac:dyDescent="0.25">
      <c r="A23" s="15" t="s">
        <v>5</v>
      </c>
      <c r="B23" s="47">
        <v>9.3331207684403061</v>
      </c>
    </row>
  </sheetData>
  <sortState ref="A15:B24">
    <sortCondition ref="B1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Структура экспорта</vt:lpstr>
      <vt:lpstr>Изм доходов $</vt:lpstr>
      <vt:lpstr>Изм доходов руб</vt:lpstr>
      <vt:lpstr>Графики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</dc:creator>
  <cp:lastModifiedBy>Darya</cp:lastModifiedBy>
  <dcterms:created xsi:type="dcterms:W3CDTF">2019-05-12T09:53:44Z</dcterms:created>
  <dcterms:modified xsi:type="dcterms:W3CDTF">2019-05-14T06:32:22Z</dcterms:modified>
</cp:coreProperties>
</file>