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 activeTab="2"/>
  </bookViews>
  <sheets>
    <sheet name="2017" sheetId="1" r:id="rId1"/>
    <sheet name="2018 расчеты" sheetId="2" r:id="rId2"/>
    <sheet name="Графики 2" sheetId="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8" i="2"/>
  <c r="H7"/>
  <c r="T7"/>
  <c r="S7"/>
  <c r="Q8" l="1"/>
  <c r="R8" s="1"/>
  <c r="L8"/>
  <c r="M8"/>
  <c r="N8"/>
  <c r="O8"/>
  <c r="K8"/>
  <c r="D8"/>
  <c r="E8"/>
  <c r="F8"/>
  <c r="G8"/>
  <c r="C8"/>
  <c r="S6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7"/>
  <c r="P8" s="1"/>
  <c r="P8" i="1"/>
  <c r="Q9" i="2" s="1"/>
  <c r="P9" i="1"/>
  <c r="Q10" i="2" s="1"/>
  <c r="R10" s="1"/>
  <c r="P10" i="1"/>
  <c r="Q11" i="2" s="1"/>
  <c r="P11" i="1"/>
  <c r="Q12" i="2" s="1"/>
  <c r="P12" i="1"/>
  <c r="Q13" i="2" s="1"/>
  <c r="P13" i="1"/>
  <c r="Q14" i="2" s="1"/>
  <c r="R14" s="1"/>
  <c r="P14" i="1"/>
  <c r="Q15" i="2" s="1"/>
  <c r="P15" i="1"/>
  <c r="Q16" i="2" s="1"/>
  <c r="P16" i="1"/>
  <c r="Q17" i="2" s="1"/>
  <c r="P17" i="1"/>
  <c r="Q18" i="2" s="1"/>
  <c r="R18" s="1"/>
  <c r="P18" i="1"/>
  <c r="Q19" i="2" s="1"/>
  <c r="P19" i="1"/>
  <c r="Q20" i="2" s="1"/>
  <c r="P20" i="1"/>
  <c r="Q21" i="2" s="1"/>
  <c r="P21" i="1"/>
  <c r="Q22" i="2" s="1"/>
  <c r="R22" s="1"/>
  <c r="P22" i="1"/>
  <c r="Q23" i="2" s="1"/>
  <c r="P23" i="1"/>
  <c r="Q24" i="2" s="1"/>
  <c r="P24" i="1"/>
  <c r="Q25" i="2" s="1"/>
  <c r="P25" i="1"/>
  <c r="Q26" i="2" s="1"/>
  <c r="R26" s="1"/>
  <c r="P26" i="1"/>
  <c r="Q27" i="2" s="1"/>
  <c r="P27" i="1"/>
  <c r="Q28" i="2" s="1"/>
  <c r="P28" i="1"/>
  <c r="Q29" i="2" s="1"/>
  <c r="P29" i="1"/>
  <c r="Q30" i="2" s="1"/>
  <c r="R30" s="1"/>
  <c r="P30" i="1"/>
  <c r="Q31" i="2" s="1"/>
  <c r="R31" s="1"/>
  <c r="P31" i="1"/>
  <c r="Q32" i="2" s="1"/>
  <c r="R32" s="1"/>
  <c r="P32" i="1"/>
  <c r="Q33" i="2" s="1"/>
  <c r="P33" i="1"/>
  <c r="Q34" i="2" s="1"/>
  <c r="R34" s="1"/>
  <c r="P34" i="1"/>
  <c r="Q35" i="2" s="1"/>
  <c r="R35" s="1"/>
  <c r="P35" i="1"/>
  <c r="Q36" i="2" s="1"/>
  <c r="R36" s="1"/>
  <c r="P36" i="1"/>
  <c r="Q37" i="2" s="1"/>
  <c r="P37" i="1"/>
  <c r="Q38" i="2" s="1"/>
  <c r="R38" s="1"/>
  <c r="P38" i="1"/>
  <c r="Q39" i="2" s="1"/>
  <c r="R39" s="1"/>
  <c r="P39" i="1"/>
  <c r="Q40" i="2" s="1"/>
  <c r="R40" s="1"/>
  <c r="P40" i="1"/>
  <c r="Q41" i="2" s="1"/>
  <c r="P41" i="1"/>
  <c r="Q42" i="2" s="1"/>
  <c r="R42" s="1"/>
  <c r="P42" i="1"/>
  <c r="Q43" i="2" s="1"/>
  <c r="R43" s="1"/>
  <c r="P43" i="1"/>
  <c r="Q44" i="2" s="1"/>
  <c r="R44" s="1"/>
  <c r="P44" i="1"/>
  <c r="Q45" i="2" s="1"/>
  <c r="R45" s="1"/>
  <c r="P45" i="1"/>
  <c r="Q46" i="2" s="1"/>
  <c r="R46" s="1"/>
  <c r="P46" i="1"/>
  <c r="Q47" i="2" s="1"/>
  <c r="R47" s="1"/>
  <c r="P47" i="1"/>
  <c r="Q48" i="2" s="1"/>
  <c r="R48" s="1"/>
  <c r="P48" i="1"/>
  <c r="Q49" i="2" s="1"/>
  <c r="R49" s="1"/>
  <c r="P49" i="1"/>
  <c r="Q50" i="2" s="1"/>
  <c r="R50" s="1"/>
  <c r="P50" i="1"/>
  <c r="Q51" i="2" s="1"/>
  <c r="R51" s="1"/>
  <c r="P51" i="1"/>
  <c r="Q52" i="2" s="1"/>
  <c r="R52" s="1"/>
  <c r="P52" i="1"/>
  <c r="Q53" i="2" s="1"/>
  <c r="R53" s="1"/>
  <c r="P53" i="1"/>
  <c r="Q54" i="2" s="1"/>
  <c r="R54" s="1"/>
  <c r="P54" i="1"/>
  <c r="Q55" i="2" s="1"/>
  <c r="R55" s="1"/>
  <c r="P55" i="1"/>
  <c r="Q56" i="2" s="1"/>
  <c r="R56" s="1"/>
  <c r="P56" i="1"/>
  <c r="Q57" i="2" s="1"/>
  <c r="R57" s="1"/>
  <c r="P57" i="1"/>
  <c r="Q58" i="2" s="1"/>
  <c r="R58" s="1"/>
  <c r="P58" i="1"/>
  <c r="Q59" i="2" s="1"/>
  <c r="R59" s="1"/>
  <c r="P59" i="1"/>
  <c r="Q60" i="2" s="1"/>
  <c r="R60" s="1"/>
  <c r="P60" i="1"/>
  <c r="Q61" i="2" s="1"/>
  <c r="R61" s="1"/>
  <c r="P61" i="1"/>
  <c r="Q62" i="2" s="1"/>
  <c r="R62" s="1"/>
  <c r="P62" i="1"/>
  <c r="Q63" i="2" s="1"/>
  <c r="R63" s="1"/>
  <c r="P63" i="1"/>
  <c r="Q64" i="2" s="1"/>
  <c r="R64" s="1"/>
  <c r="P64" i="1"/>
  <c r="Q65" i="2" s="1"/>
  <c r="R65" s="1"/>
  <c r="P65" i="1"/>
  <c r="Q66" i="2" s="1"/>
  <c r="R66" s="1"/>
  <c r="P66" i="1"/>
  <c r="Q67" i="2" s="1"/>
  <c r="R67" s="1"/>
  <c r="P67" i="1"/>
  <c r="Q68" i="2" s="1"/>
  <c r="R68" s="1"/>
  <c r="P68" i="1"/>
  <c r="Q69" i="2" s="1"/>
  <c r="R69" s="1"/>
  <c r="P69" i="1"/>
  <c r="Q70" i="2" s="1"/>
  <c r="R70" s="1"/>
  <c r="P70" i="1"/>
  <c r="Q71" i="2" s="1"/>
  <c r="R71" s="1"/>
  <c r="P71" i="1"/>
  <c r="Q72" i="2" s="1"/>
  <c r="R72" s="1"/>
  <c r="P72" i="1"/>
  <c r="Q73" i="2" s="1"/>
  <c r="R73" s="1"/>
  <c r="P73" i="1"/>
  <c r="Q83" i="2" s="1"/>
  <c r="R83" s="1"/>
  <c r="P74" i="1"/>
  <c r="Q74" i="2" s="1"/>
  <c r="R74" s="1"/>
  <c r="P75" i="1"/>
  <c r="Q75" i="2" s="1"/>
  <c r="R75" s="1"/>
  <c r="P76" i="1"/>
  <c r="Q76" i="2" s="1"/>
  <c r="R76" s="1"/>
  <c r="P77" i="1"/>
  <c r="Q77" i="2" s="1"/>
  <c r="R77" s="1"/>
  <c r="P78" i="1"/>
  <c r="Q78" i="2" s="1"/>
  <c r="R78" s="1"/>
  <c r="P79" i="1"/>
  <c r="Q79" i="2" s="1"/>
  <c r="R79" s="1"/>
  <c r="P80" i="1"/>
  <c r="Q80" i="2" s="1"/>
  <c r="R80" s="1"/>
  <c r="P81" i="1"/>
  <c r="Q81" i="2" s="1"/>
  <c r="R81" s="1"/>
  <c r="P82" i="1"/>
  <c r="Q82" i="2" s="1"/>
  <c r="R82" s="1"/>
  <c r="P83" i="1"/>
  <c r="Q91" i="2" s="1"/>
  <c r="P84" i="1"/>
  <c r="Q84" i="2" s="1"/>
  <c r="R84" s="1"/>
  <c r="P85" i="1"/>
  <c r="Q85" i="2" s="1"/>
  <c r="R85" s="1"/>
  <c r="P86" i="1"/>
  <c r="Q86" i="2" s="1"/>
  <c r="R86" s="1"/>
  <c r="P87" i="1"/>
  <c r="Q87" i="2" s="1"/>
  <c r="R87" s="1"/>
  <c r="P88" i="1"/>
  <c r="Q88" i="2" s="1"/>
  <c r="R88" s="1"/>
  <c r="P89" i="1"/>
  <c r="Q89" i="2" s="1"/>
  <c r="R89" s="1"/>
  <c r="P90" i="1"/>
  <c r="Q90" i="2" s="1"/>
  <c r="R90" s="1"/>
  <c r="P91" i="1"/>
  <c r="Q92" i="2" s="1"/>
  <c r="R92" s="1"/>
  <c r="P92" i="1"/>
  <c r="Q93" i="2" s="1"/>
  <c r="R93" s="1"/>
  <c r="P7" i="1"/>
  <c r="Q7" i="2" s="1"/>
  <c r="R7" s="1"/>
  <c r="R41" l="1"/>
  <c r="R37"/>
  <c r="R33"/>
  <c r="R29"/>
  <c r="R25"/>
  <c r="R21"/>
  <c r="R17"/>
  <c r="R13"/>
  <c r="R9"/>
  <c r="R28"/>
  <c r="R24"/>
  <c r="R20"/>
  <c r="R16"/>
  <c r="R12"/>
  <c r="S68"/>
  <c r="R27"/>
  <c r="R23"/>
  <c r="R19"/>
  <c r="R15"/>
  <c r="R11"/>
  <c r="R91"/>
</calcChain>
</file>

<file path=xl/sharedStrings.xml><?xml version="1.0" encoding="utf-8"?>
<sst xmlns="http://schemas.openxmlformats.org/spreadsheetml/2006/main" count="417" uniqueCount="116">
  <si>
    <t xml:space="preserve"> </t>
  </si>
  <si>
    <t>из них:</t>
  </si>
  <si>
    <t xml:space="preserve">  Автомобили легковые с мощностью двигателя:</t>
  </si>
  <si>
    <t>из строки 2311:</t>
  </si>
  <si>
    <t>до 100 л.с. (до 73,55 кВт) включительно</t>
  </si>
  <si>
    <t>свыше 100 л.с. до 150 л.с. (свыше 73,55 кВт до 110,33 кВт) включительно</t>
  </si>
  <si>
    <t>свыше 150 л.с. до 200 л.с. (свыше 110,33 кВт до 147,1 кВт) включительно</t>
  </si>
  <si>
    <t>свыше 200 л.с. до 250 л.с. (свыше 147,1 кВт до 183,9 кВт) включительно</t>
  </si>
  <si>
    <t>свыше 250 л.с. (свыше 183,9 кВт)</t>
  </si>
  <si>
    <t>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</si>
  <si>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</si>
  <si>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</si>
  <si>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</si>
  <si>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</si>
  <si>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</si>
  <si>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</si>
  <si>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</si>
  <si>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</si>
  <si>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</si>
  <si>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</si>
  <si>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</si>
  <si>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</si>
  <si>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</si>
  <si>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</si>
  <si>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</si>
  <si>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</si>
  <si>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</si>
  <si>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</si>
  <si>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</si>
  <si>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</si>
  <si>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</si>
  <si>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</si>
  <si>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</si>
  <si>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</si>
  <si>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</si>
  <si>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</si>
  <si>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</si>
  <si>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</si>
  <si>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</si>
  <si>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</si>
  <si>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</si>
  <si>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</si>
  <si>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</si>
  <si>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</si>
  <si>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</si>
  <si>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</si>
  <si>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</si>
  <si>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</si>
  <si>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</si>
  <si>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</si>
  <si>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</si>
  <si>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</si>
  <si>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</si>
  <si>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</si>
  <si>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</si>
  <si>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</si>
  <si>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</si>
  <si>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</si>
  <si>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</si>
  <si>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</si>
  <si>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</si>
  <si>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</si>
  <si>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</si>
  <si>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</si>
  <si>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</si>
  <si>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</si>
  <si>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</si>
  <si>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</si>
  <si>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</si>
  <si>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</si>
  <si>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</si>
  <si>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</si>
  <si>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</si>
  <si>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АО-Югра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</si>
  <si>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</si>
  <si>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</si>
  <si>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</si>
  <si>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</si>
  <si>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</si>
  <si>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</si>
  <si>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</si>
  <si>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</si>
  <si>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</si>
  <si>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</si>
  <si>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</si>
  <si>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</si>
  <si>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</si>
  <si>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</si>
  <si>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</si>
  <si>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</si>
  <si>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</si>
  <si>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</si>
  <si>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</si>
  <si>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</si>
  <si>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</si>
  <si>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</si>
  <si>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из строки 2411:</t>
  </si>
  <si>
    <t>Количество тарнспортных средств, которым предъявлен налог к упалте</t>
  </si>
  <si>
    <t>Сумма налога, подлежащая уплате</t>
  </si>
  <si>
    <t>город Москва</t>
  </si>
  <si>
    <t>город Санкт-Петербург</t>
  </si>
  <si>
    <t>город Севастополь</t>
  </si>
  <si>
    <t>Республика Марий-Эл</t>
  </si>
  <si>
    <t>Ханты-Мансийский АО - Югра</t>
  </si>
  <si>
    <t>Ямало-Hенецкий АО</t>
  </si>
  <si>
    <t>Кемеровская область - Кузбасс</t>
  </si>
  <si>
    <t>Чукотский АО</t>
  </si>
  <si>
    <t>ДОЛЯ</t>
  </si>
  <si>
    <t>Средний налог 2017</t>
  </si>
  <si>
    <t>Темп прироста</t>
  </si>
  <si>
    <t>Количество 2018</t>
  </si>
  <si>
    <t>Сумма налога 2018</t>
  </si>
  <si>
    <t>Средний налог 2018</t>
  </si>
  <si>
    <t>Прирост по количеству машин</t>
  </si>
  <si>
    <t>Прирост по совокупному транспортному налогу, тыс. руб</t>
  </si>
  <si>
    <t>Прирост в %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</si>
</sst>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i/>
      <sz val="7"/>
      <name val="Tahoma"/>
      <family val="2"/>
      <charset val="204"/>
    </font>
    <font>
      <sz val="7"/>
      <name val="Tahoma"/>
      <family val="2"/>
      <charset val="204"/>
    </font>
    <font>
      <i/>
      <sz val="8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6" fillId="0" borderId="2" xfId="0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10" fontId="6" fillId="0" borderId="2" xfId="0" applyNumberFormat="1" applyFont="1" applyFill="1" applyBorder="1" applyAlignment="1">
      <alignment horizontal="right"/>
    </xf>
    <xf numFmtId="10" fontId="0" fillId="0" borderId="2" xfId="0" applyNumberFormat="1" applyBorder="1"/>
    <xf numFmtId="2" fontId="0" fillId="0" borderId="0" xfId="0" applyNumberFormat="1" applyBorder="1"/>
    <xf numFmtId="16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2" fontId="0" fillId="0" borderId="8" xfId="0" applyNumberFormat="1" applyFill="1" applyBorder="1"/>
    <xf numFmtId="0" fontId="0" fillId="0" borderId="2" xfId="0" applyBorder="1" applyAlignment="1">
      <alignment wrapText="1"/>
    </xf>
    <xf numFmtId="2" fontId="6" fillId="0" borderId="5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/>
    <xf numFmtId="3" fontId="0" fillId="0" borderId="2" xfId="0" applyNumberFormat="1" applyBorder="1"/>
    <xf numFmtId="10" fontId="0" fillId="0" borderId="2" xfId="1" applyNumberFormat="1" applyFont="1" applyBorder="1"/>
    <xf numFmtId="1" fontId="0" fillId="0" borderId="0" xfId="0" applyNumberForma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[1]Лист2!$B$117</c:f>
              <c:strCache>
                <c:ptCount val="1"/>
                <c:pt idx="0">
                  <c:v>Темпы прироста среднего транспортного налога, %</c:v>
                </c:pt>
              </c:strCache>
            </c:strRef>
          </c:tx>
          <c:dPt>
            <c:idx val="5"/>
            <c:spPr>
              <a:solidFill>
                <a:srgbClr val="C00000"/>
              </a:solidFill>
            </c:spPr>
          </c:dPt>
          <c:cat>
            <c:strRef>
              <c:f>[1]Лист2!$A$118:$A$123</c:f>
              <c:strCache>
                <c:ptCount val="6"/>
                <c:pt idx="0">
                  <c:v>Чукотский АО</c:v>
                </c:pt>
                <c:pt idx="1">
                  <c:v>Республика Крым</c:v>
                </c:pt>
                <c:pt idx="2">
                  <c:v>Республика Северная Осетия-Алания</c:v>
                </c:pt>
                <c:pt idx="3">
                  <c:v>Курская область</c:v>
                </c:pt>
                <c:pt idx="4">
                  <c:v>Томская область</c:v>
                </c:pt>
                <c:pt idx="5">
                  <c:v>РОССИЙСКАЯ ФЕДЕРАЦИЯ</c:v>
                </c:pt>
              </c:strCache>
            </c:strRef>
          </c:cat>
          <c:val>
            <c:numRef>
              <c:f>[1]Лист2!$B$118:$B$123</c:f>
              <c:numCache>
                <c:formatCode>General</c:formatCode>
                <c:ptCount val="6"/>
                <c:pt idx="0">
                  <c:v>1.0758344422147412</c:v>
                </c:pt>
                <c:pt idx="1">
                  <c:v>0.99716547273176759</c:v>
                </c:pt>
                <c:pt idx="2">
                  <c:v>0.60056595121836742</c:v>
                </c:pt>
                <c:pt idx="3">
                  <c:v>0.45103046146844461</c:v>
                </c:pt>
                <c:pt idx="4">
                  <c:v>0.35525190270250584</c:v>
                </c:pt>
                <c:pt idx="5">
                  <c:v>2.3254828271829897E-2</c:v>
                </c:pt>
              </c:numCache>
            </c:numRef>
          </c:val>
        </c:ser>
        <c:dLbls>
          <c:showVal val="1"/>
        </c:dLbls>
        <c:gapWidth val="75"/>
        <c:axId val="57181312"/>
        <c:axId val="57183232"/>
      </c:barChart>
      <c:catAx>
        <c:axId val="57181312"/>
        <c:scaling>
          <c:orientation val="minMax"/>
        </c:scaling>
        <c:axPos val="l"/>
        <c:majorTickMark val="none"/>
        <c:tickLblPos val="nextTo"/>
        <c:crossAx val="57183232"/>
        <c:crosses val="autoZero"/>
        <c:auto val="1"/>
        <c:lblAlgn val="ctr"/>
        <c:lblOffset val="100"/>
      </c:catAx>
      <c:valAx>
        <c:axId val="57183232"/>
        <c:scaling>
          <c:orientation val="minMax"/>
        </c:scaling>
        <c:axPos val="b"/>
        <c:numFmt formatCode="0%" sourceLinked="0"/>
        <c:majorTickMark val="none"/>
        <c:tickLblPos val="nextTo"/>
        <c:crossAx val="5718131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Средний транспортный</a:t>
            </a:r>
            <a:r>
              <a:rPr lang="ru-RU" sz="1000" baseline="0"/>
              <a:t> </a:t>
            </a:r>
            <a:r>
              <a:rPr lang="ru-RU" sz="1000"/>
              <a:t>налог, 2018, руб.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'Графики 2'!$B$1</c:f>
              <c:strCache>
                <c:ptCount val="1"/>
                <c:pt idx="0">
                  <c:v>Средний налог 2018</c:v>
                </c:pt>
              </c:strCache>
            </c:strRef>
          </c:tx>
          <c:dPt>
            <c:idx val="10"/>
            <c:spPr>
              <a:solidFill>
                <a:srgbClr val="C00000"/>
              </a:solidFill>
            </c:spPr>
          </c:dPt>
          <c:dLbls>
            <c:showVal val="1"/>
          </c:dLbls>
          <c:cat>
            <c:strRef>
              <c:f>'Графики 2'!$A$2:$A$22</c:f>
              <c:strCache>
                <c:ptCount val="21"/>
                <c:pt idx="0">
                  <c:v>г. Москва</c:v>
                </c:pt>
                <c:pt idx="1">
                  <c:v>г. Санкт-Петербург</c:v>
                </c:pt>
                <c:pt idx="2">
                  <c:v>Камчатский край</c:v>
                </c:pt>
                <c:pt idx="3">
                  <c:v>Ямало-Ненецкий АО</c:v>
                </c:pt>
                <c:pt idx="4">
                  <c:v>Московская область</c:v>
                </c:pt>
                <c:pt idx="5">
                  <c:v>Тюменская область</c:v>
                </c:pt>
                <c:pt idx="6">
                  <c:v>Ленинградская область</c:v>
                </c:pt>
                <c:pt idx="7">
                  <c:v>Сахалинская область</c:v>
                </c:pt>
                <c:pt idx="8">
                  <c:v>Вологодская область</c:v>
                </c:pt>
                <c:pt idx="9">
                  <c:v>Нижегородская область</c:v>
                </c:pt>
                <c:pt idx="10">
                  <c:v>РОССИЙСКАЯ ФЕДЕРАЦИЯ</c:v>
                </c:pt>
                <c:pt idx="11">
                  <c:v>Республика Калмыкия</c:v>
                </c:pt>
                <c:pt idx="12">
                  <c:v>Ставропольский край</c:v>
                </c:pt>
                <c:pt idx="13">
                  <c:v>Омская область</c:v>
                </c:pt>
                <c:pt idx="14">
                  <c:v>Республика Саха (Якутия)</c:v>
                </c:pt>
                <c:pt idx="15">
                  <c:v>Удмуртская Республика</c:v>
                </c:pt>
                <c:pt idx="16">
                  <c:v>Республика Крым</c:v>
                </c:pt>
                <c:pt idx="17">
                  <c:v>Республика Тыва</c:v>
                </c:pt>
                <c:pt idx="18">
                  <c:v>Республика Алтай</c:v>
                </c:pt>
                <c:pt idx="19">
                  <c:v>Республика Ингушетия</c:v>
                </c:pt>
                <c:pt idx="20">
                  <c:v>Забайкальский край</c:v>
                </c:pt>
              </c:strCache>
            </c:strRef>
          </c:cat>
          <c:val>
            <c:numRef>
              <c:f>'Графики 2'!$B$2:$B$22</c:f>
              <c:numCache>
                <c:formatCode>0</c:formatCode>
                <c:ptCount val="21"/>
                <c:pt idx="0">
                  <c:v>6803.3899266236958</c:v>
                </c:pt>
                <c:pt idx="1">
                  <c:v>5589.1817975844442</c:v>
                </c:pt>
                <c:pt idx="2">
                  <c:v>4971.9194322384337</c:v>
                </c:pt>
                <c:pt idx="3">
                  <c:v>4909.2912782181338</c:v>
                </c:pt>
                <c:pt idx="4">
                  <c:v>4475.6955964988583</c:v>
                </c:pt>
                <c:pt idx="5">
                  <c:v>4124.5223353971105</c:v>
                </c:pt>
                <c:pt idx="6">
                  <c:v>3727.4820889201555</c:v>
                </c:pt>
                <c:pt idx="7">
                  <c:v>3653.615010383111</c:v>
                </c:pt>
                <c:pt idx="8">
                  <c:v>3335.2077650370757</c:v>
                </c:pt>
                <c:pt idx="9">
                  <c:v>3203.4322978532282</c:v>
                </c:pt>
                <c:pt idx="10">
                  <c:v>3005.9397564127671</c:v>
                </c:pt>
                <c:pt idx="11">
                  <c:v>1778.1660609449259</c:v>
                </c:pt>
                <c:pt idx="12">
                  <c:v>1764.9375272824732</c:v>
                </c:pt>
                <c:pt idx="13">
                  <c:v>1718.2533972000083</c:v>
                </c:pt>
                <c:pt idx="14">
                  <c:v>1688.3895029619998</c:v>
                </c:pt>
                <c:pt idx="15">
                  <c:v>1669.7241610030842</c:v>
                </c:pt>
                <c:pt idx="16">
                  <c:v>1659.7441968800613</c:v>
                </c:pt>
                <c:pt idx="17">
                  <c:v>1600.0061880230814</c:v>
                </c:pt>
                <c:pt idx="18">
                  <c:v>1581.5859825425966</c:v>
                </c:pt>
                <c:pt idx="19">
                  <c:v>1478.4657117022796</c:v>
                </c:pt>
                <c:pt idx="20">
                  <c:v>1427.2677171635135</c:v>
                </c:pt>
              </c:numCache>
            </c:numRef>
          </c:val>
        </c:ser>
        <c:dLbls/>
        <c:axId val="58840960"/>
        <c:axId val="59466112"/>
      </c:barChart>
      <c:catAx>
        <c:axId val="58840960"/>
        <c:scaling>
          <c:orientation val="minMax"/>
        </c:scaling>
        <c:axPos val="l"/>
        <c:tickLblPos val="nextTo"/>
        <c:crossAx val="59466112"/>
        <c:crosses val="autoZero"/>
        <c:auto val="1"/>
        <c:lblAlgn val="ctr"/>
        <c:lblOffset val="100"/>
      </c:catAx>
      <c:valAx>
        <c:axId val="59466112"/>
        <c:scaling>
          <c:orientation val="minMax"/>
          <c:max val="7000"/>
        </c:scaling>
        <c:axPos val="b"/>
        <c:majorGridlines/>
        <c:numFmt formatCode="0" sourceLinked="0"/>
        <c:tickLblPos val="nextTo"/>
        <c:crossAx val="5884096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66674</xdr:rowOff>
    </xdr:from>
    <xdr:to>
      <xdr:col>22</xdr:col>
      <xdr:colOff>495300</xdr:colOff>
      <xdr:row>19</xdr:row>
      <xdr:rowOff>76199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0</xdr:row>
      <xdr:rowOff>47625</xdr:rowOff>
    </xdr:from>
    <xdr:to>
      <xdr:col>13</xdr:col>
      <xdr:colOff>228600</xdr:colOff>
      <xdr:row>22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b/backup/&#1052;&#1086;&#1080;%20&#1076;&#1086;&#1082;&#1091;&#1084;&#1077;&#1085;&#1090;&#1099;/Events/&#1058;&#1072;&#1088;&#1072;&#1089;&#1086;&#1074;&#1072;/&#1048;&#1089;&#1089;&#1083;&#1077;&#1076;&#1086;&#1074;&#1072;&#1085;&#1080;&#1103;/&#1053;&#1072;&#1083;&#1086;&#1075;&#1080;/&#1044;&#1086;&#1088;&#1086;&#1075;&#1080;&#1077;%20&#1072;&#1074;&#1090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7"/>
      <sheetName val="Сравнение количества авто"/>
      <sheetName val="Сравнение налоговых начислений"/>
      <sheetName val="Сравнение 2015-2018"/>
      <sheetName val="Лист2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>
        <row r="89">
          <cell r="B89" t="str">
            <v>Средний налог 2018</v>
          </cell>
        </row>
        <row r="117">
          <cell r="B117" t="str">
            <v>Темпы прироста среднего транспортного налога, %</v>
          </cell>
        </row>
        <row r="118">
          <cell r="A118" t="str">
            <v>Чукотский АО</v>
          </cell>
          <cell r="B118">
            <v>1.0758344422147412</v>
          </cell>
        </row>
        <row r="119">
          <cell r="A119" t="str">
            <v>Республика Крым</v>
          </cell>
          <cell r="B119">
            <v>0.99716547273176759</v>
          </cell>
        </row>
        <row r="120">
          <cell r="A120" t="str">
            <v>Республика Северная Осетия-Алания</v>
          </cell>
          <cell r="B120">
            <v>0.60056595121836742</v>
          </cell>
        </row>
        <row r="121">
          <cell r="A121" t="str">
            <v>Курская область</v>
          </cell>
          <cell r="B121">
            <v>0.45103046146844461</v>
          </cell>
        </row>
        <row r="122">
          <cell r="A122" t="str">
            <v>Томская область</v>
          </cell>
          <cell r="B122">
            <v>0.35525190270250584</v>
          </cell>
        </row>
        <row r="123">
          <cell r="A123" t="str">
            <v>РОССИЙСКАЯ ФЕДЕРАЦИЯ</v>
          </cell>
          <cell r="B123">
            <v>2.3254828271829897E-2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workbookViewId="0">
      <selection activeCell="P5" sqref="P5"/>
    </sheetView>
  </sheetViews>
  <sheetFormatPr defaultRowHeight="15"/>
  <cols>
    <col min="1" max="1" width="15.5703125" customWidth="1"/>
    <col min="9" max="9" width="16.42578125" customWidth="1"/>
    <col min="10" max="10" width="11.7109375" customWidth="1"/>
    <col min="16" max="16" width="11.85546875" style="6" customWidth="1"/>
  </cols>
  <sheetData>
    <row r="1" spans="1:16">
      <c r="A1" s="37" t="s">
        <v>0</v>
      </c>
      <c r="B1" s="38" t="s">
        <v>97</v>
      </c>
      <c r="C1" s="38"/>
      <c r="D1" s="38"/>
      <c r="E1" s="38"/>
      <c r="F1" s="38"/>
      <c r="G1" s="38"/>
      <c r="I1" s="37" t="s">
        <v>0</v>
      </c>
      <c r="J1" s="38" t="s">
        <v>98</v>
      </c>
      <c r="K1" s="38"/>
      <c r="L1" s="38"/>
      <c r="M1" s="38"/>
      <c r="N1" s="38"/>
      <c r="O1" s="38"/>
    </row>
    <row r="2" spans="1:16" ht="15" customHeight="1">
      <c r="A2" s="37"/>
      <c r="B2" s="37"/>
      <c r="C2" s="37"/>
      <c r="D2" s="37"/>
      <c r="E2" s="37"/>
      <c r="F2" s="37"/>
      <c r="G2" s="37"/>
      <c r="I2" s="37"/>
      <c r="J2" s="37"/>
      <c r="K2" s="37"/>
      <c r="L2" s="37"/>
      <c r="M2" s="37"/>
      <c r="N2" s="37"/>
      <c r="O2" s="37"/>
    </row>
    <row r="3" spans="1:16" ht="15" customHeight="1">
      <c r="A3" s="37"/>
      <c r="B3" s="37" t="s">
        <v>1</v>
      </c>
      <c r="C3" s="37"/>
      <c r="D3" s="37"/>
      <c r="E3" s="37"/>
      <c r="F3" s="37"/>
      <c r="G3" s="37"/>
      <c r="I3" s="37"/>
      <c r="J3" s="37" t="s">
        <v>1</v>
      </c>
      <c r="K3" s="37"/>
      <c r="L3" s="37"/>
      <c r="M3" s="37"/>
      <c r="N3" s="37"/>
      <c r="O3" s="37"/>
    </row>
    <row r="4" spans="1:16" ht="15" customHeight="1">
      <c r="A4" s="37"/>
      <c r="B4" s="40" t="s">
        <v>2</v>
      </c>
      <c r="C4" s="37" t="s">
        <v>3</v>
      </c>
      <c r="D4" s="37"/>
      <c r="E4" s="37"/>
      <c r="F4" s="37"/>
      <c r="G4" s="37"/>
      <c r="I4" s="37"/>
      <c r="J4" s="39" t="s">
        <v>2</v>
      </c>
      <c r="K4" s="37" t="s">
        <v>96</v>
      </c>
      <c r="L4" s="37"/>
      <c r="M4" s="37"/>
      <c r="N4" s="37"/>
      <c r="O4" s="37"/>
    </row>
    <row r="5" spans="1:16" ht="72">
      <c r="A5" s="37"/>
      <c r="B5" s="40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I5" s="37"/>
      <c r="J5" s="39"/>
      <c r="K5" s="5" t="s">
        <v>4</v>
      </c>
      <c r="L5" s="1" t="s">
        <v>5</v>
      </c>
      <c r="M5" s="1" t="s">
        <v>6</v>
      </c>
      <c r="N5" s="1" t="s">
        <v>7</v>
      </c>
      <c r="O5" s="7" t="s">
        <v>8</v>
      </c>
      <c r="P5" s="10" t="s">
        <v>108</v>
      </c>
    </row>
    <row r="6" spans="1:16" ht="15" customHeight="1">
      <c r="A6" s="2" t="s">
        <v>9</v>
      </c>
      <c r="B6" s="2">
        <v>2311</v>
      </c>
      <c r="C6" s="2">
        <v>2312</v>
      </c>
      <c r="D6" s="2">
        <v>2313</v>
      </c>
      <c r="E6" s="2">
        <v>2314</v>
      </c>
      <c r="F6" s="2">
        <v>2315</v>
      </c>
      <c r="G6" s="2">
        <v>2316</v>
      </c>
      <c r="I6" s="2" t="s">
        <v>9</v>
      </c>
      <c r="J6" s="2">
        <v>2411</v>
      </c>
      <c r="K6" s="2">
        <v>2412</v>
      </c>
      <c r="L6" s="2">
        <v>2413</v>
      </c>
      <c r="M6" s="2">
        <v>2414</v>
      </c>
      <c r="N6" s="2">
        <v>2415</v>
      </c>
      <c r="O6" s="8">
        <v>2416</v>
      </c>
      <c r="P6" s="11"/>
    </row>
    <row r="7" spans="1:16" ht="21">
      <c r="A7" s="3" t="s">
        <v>10</v>
      </c>
      <c r="B7" s="4">
        <v>39297818</v>
      </c>
      <c r="C7" s="4">
        <v>18982709</v>
      </c>
      <c r="D7" s="4">
        <v>14969136</v>
      </c>
      <c r="E7" s="4">
        <v>3200858</v>
      </c>
      <c r="F7" s="4">
        <v>1366697</v>
      </c>
      <c r="G7" s="4">
        <v>778418</v>
      </c>
      <c r="I7" s="3" t="s">
        <v>10</v>
      </c>
      <c r="J7" s="4">
        <v>115442283</v>
      </c>
      <c r="K7" s="4">
        <v>15310125</v>
      </c>
      <c r="L7" s="4">
        <v>36554315</v>
      </c>
      <c r="M7" s="4">
        <v>19364825</v>
      </c>
      <c r="N7" s="4">
        <v>17190577</v>
      </c>
      <c r="O7" s="9">
        <v>27022441</v>
      </c>
      <c r="P7" s="11">
        <f>J7/B7*1000</f>
        <v>2937.6257735225909</v>
      </c>
    </row>
    <row r="8" spans="1:16" ht="21">
      <c r="A8" s="3" t="s">
        <v>11</v>
      </c>
      <c r="B8" s="4">
        <v>442508</v>
      </c>
      <c r="C8" s="4">
        <v>248243</v>
      </c>
      <c r="D8" s="4">
        <v>159766</v>
      </c>
      <c r="E8" s="4">
        <v>23455</v>
      </c>
      <c r="F8" s="4">
        <v>7893</v>
      </c>
      <c r="G8" s="4">
        <v>3151</v>
      </c>
      <c r="I8" s="3" t="s">
        <v>11</v>
      </c>
      <c r="J8" s="4">
        <v>1034236</v>
      </c>
      <c r="K8" s="4">
        <v>255396</v>
      </c>
      <c r="L8" s="4">
        <v>368915</v>
      </c>
      <c r="M8" s="4">
        <v>170906</v>
      </c>
      <c r="N8" s="4">
        <v>114701</v>
      </c>
      <c r="O8" s="9">
        <v>124318</v>
      </c>
      <c r="P8" s="11">
        <f t="shared" ref="P8:P70" si="0">J8/B8*1000</f>
        <v>2337.214242454374</v>
      </c>
    </row>
    <row r="9" spans="1:16">
      <c r="A9" s="3" t="s">
        <v>12</v>
      </c>
      <c r="B9" s="4">
        <v>305496</v>
      </c>
      <c r="C9" s="4">
        <v>162596</v>
      </c>
      <c r="D9" s="4">
        <v>114315</v>
      </c>
      <c r="E9" s="4">
        <v>18651</v>
      </c>
      <c r="F9" s="4">
        <v>6080</v>
      </c>
      <c r="G9" s="4">
        <v>3854</v>
      </c>
      <c r="I9" s="3" t="s">
        <v>12</v>
      </c>
      <c r="J9" s="4">
        <v>620016</v>
      </c>
      <c r="K9" s="4">
        <v>83551</v>
      </c>
      <c r="L9" s="4">
        <v>217134</v>
      </c>
      <c r="M9" s="4">
        <v>107769</v>
      </c>
      <c r="N9" s="4">
        <v>85729</v>
      </c>
      <c r="O9" s="9">
        <v>125833</v>
      </c>
      <c r="P9" s="11">
        <f t="shared" si="0"/>
        <v>2029.5388482991593</v>
      </c>
    </row>
    <row r="10" spans="1:16" ht="21">
      <c r="A10" s="3" t="s">
        <v>13</v>
      </c>
      <c r="B10" s="4">
        <v>409949</v>
      </c>
      <c r="C10" s="4">
        <v>217827</v>
      </c>
      <c r="D10" s="4">
        <v>155522</v>
      </c>
      <c r="E10" s="4">
        <v>23633</v>
      </c>
      <c r="F10" s="4">
        <v>8973</v>
      </c>
      <c r="G10" s="4">
        <v>3994</v>
      </c>
      <c r="I10" s="3" t="s">
        <v>13</v>
      </c>
      <c r="J10" s="4">
        <v>1106365</v>
      </c>
      <c r="K10" s="4">
        <v>261889</v>
      </c>
      <c r="L10" s="4">
        <v>431001</v>
      </c>
      <c r="M10" s="4">
        <v>137755</v>
      </c>
      <c r="N10" s="4">
        <v>127651</v>
      </c>
      <c r="O10" s="9">
        <v>148069</v>
      </c>
      <c r="P10" s="11">
        <f t="shared" si="0"/>
        <v>2698.7869222756976</v>
      </c>
    </row>
    <row r="11" spans="1:16" ht="21">
      <c r="A11" s="3" t="s">
        <v>14</v>
      </c>
      <c r="B11" s="4">
        <v>678227</v>
      </c>
      <c r="C11" s="4">
        <v>381043</v>
      </c>
      <c r="D11" s="4">
        <v>237460</v>
      </c>
      <c r="E11" s="4">
        <v>38632</v>
      </c>
      <c r="F11" s="4">
        <v>15162</v>
      </c>
      <c r="G11" s="4">
        <v>5930</v>
      </c>
      <c r="I11" s="3" t="s">
        <v>14</v>
      </c>
      <c r="J11" s="4">
        <v>2011574</v>
      </c>
      <c r="K11" s="4">
        <v>532646</v>
      </c>
      <c r="L11" s="4">
        <v>751650</v>
      </c>
      <c r="M11" s="4">
        <v>282298</v>
      </c>
      <c r="N11" s="4">
        <v>217642</v>
      </c>
      <c r="O11" s="9">
        <v>227338</v>
      </c>
      <c r="P11" s="11">
        <f t="shared" si="0"/>
        <v>2965.9302858777373</v>
      </c>
    </row>
    <row r="12" spans="1:16" ht="21">
      <c r="A12" s="3" t="s">
        <v>15</v>
      </c>
      <c r="B12" s="4">
        <v>259811</v>
      </c>
      <c r="C12" s="4">
        <v>142275</v>
      </c>
      <c r="D12" s="4">
        <v>92920</v>
      </c>
      <c r="E12" s="4">
        <v>15603</v>
      </c>
      <c r="F12" s="4">
        <v>5761</v>
      </c>
      <c r="G12" s="4">
        <v>3252</v>
      </c>
      <c r="I12" s="3" t="s">
        <v>15</v>
      </c>
      <c r="J12" s="4">
        <v>541251</v>
      </c>
      <c r="K12" s="4">
        <v>97954</v>
      </c>
      <c r="L12" s="4">
        <v>196238</v>
      </c>
      <c r="M12" s="4">
        <v>79546</v>
      </c>
      <c r="N12" s="4">
        <v>66624</v>
      </c>
      <c r="O12" s="9">
        <v>100889</v>
      </c>
      <c r="P12" s="11">
        <f t="shared" si="0"/>
        <v>2083.248977141076</v>
      </c>
    </row>
    <row r="13" spans="1:16">
      <c r="A13" s="3" t="s">
        <v>16</v>
      </c>
      <c r="B13" s="4">
        <v>327593</v>
      </c>
      <c r="C13" s="4">
        <v>171527</v>
      </c>
      <c r="D13" s="4">
        <v>122068</v>
      </c>
      <c r="E13" s="4">
        <v>21710</v>
      </c>
      <c r="F13" s="4">
        <v>8233</v>
      </c>
      <c r="G13" s="4">
        <v>4055</v>
      </c>
      <c r="I13" s="3" t="s">
        <v>16</v>
      </c>
      <c r="J13" s="4">
        <v>788895</v>
      </c>
      <c r="K13" s="4">
        <v>87224</v>
      </c>
      <c r="L13" s="4">
        <v>284697</v>
      </c>
      <c r="M13" s="4">
        <v>147040</v>
      </c>
      <c r="N13" s="4">
        <v>117840</v>
      </c>
      <c r="O13" s="9">
        <v>152094</v>
      </c>
      <c r="P13" s="11">
        <f t="shared" si="0"/>
        <v>2408.1558519260179</v>
      </c>
    </row>
    <row r="14" spans="1:16" ht="21">
      <c r="A14" s="3" t="s">
        <v>17</v>
      </c>
      <c r="B14" s="4">
        <v>179654</v>
      </c>
      <c r="C14" s="4">
        <v>112420</v>
      </c>
      <c r="D14" s="4">
        <v>54391</v>
      </c>
      <c r="E14" s="4">
        <v>8190</v>
      </c>
      <c r="F14" s="4">
        <v>3037</v>
      </c>
      <c r="G14" s="4">
        <v>1616</v>
      </c>
      <c r="I14" s="3" t="s">
        <v>17</v>
      </c>
      <c r="J14" s="4">
        <v>423795</v>
      </c>
      <c r="K14" s="4">
        <v>110184</v>
      </c>
      <c r="L14" s="4">
        <v>171177</v>
      </c>
      <c r="M14" s="4">
        <v>50104</v>
      </c>
      <c r="N14" s="4">
        <v>39169</v>
      </c>
      <c r="O14" s="9">
        <v>53161</v>
      </c>
      <c r="P14" s="11">
        <f t="shared" si="0"/>
        <v>2358.951094882385</v>
      </c>
    </row>
    <row r="15" spans="1:16">
      <c r="A15" s="3" t="s">
        <v>18</v>
      </c>
      <c r="B15" s="4">
        <v>309942</v>
      </c>
      <c r="C15" s="4">
        <v>181901</v>
      </c>
      <c r="D15" s="4">
        <v>104581</v>
      </c>
      <c r="E15" s="4">
        <v>15837</v>
      </c>
      <c r="F15" s="4">
        <v>5653</v>
      </c>
      <c r="G15" s="4">
        <v>1970</v>
      </c>
      <c r="I15" s="3" t="s">
        <v>18</v>
      </c>
      <c r="J15" s="4">
        <v>669257</v>
      </c>
      <c r="K15" s="4">
        <v>188238</v>
      </c>
      <c r="L15" s="4">
        <v>234158</v>
      </c>
      <c r="M15" s="4">
        <v>93881</v>
      </c>
      <c r="N15" s="4">
        <v>76646</v>
      </c>
      <c r="O15" s="9">
        <v>76334</v>
      </c>
      <c r="P15" s="11">
        <f t="shared" si="0"/>
        <v>2159.297545992476</v>
      </c>
    </row>
    <row r="16" spans="1:16">
      <c r="A16" s="3" t="s">
        <v>19</v>
      </c>
      <c r="B16" s="4">
        <v>330947</v>
      </c>
      <c r="C16" s="4">
        <v>201675</v>
      </c>
      <c r="D16" s="4">
        <v>107002</v>
      </c>
      <c r="E16" s="4">
        <v>14581</v>
      </c>
      <c r="F16" s="4">
        <v>4990</v>
      </c>
      <c r="G16" s="4">
        <v>2699</v>
      </c>
      <c r="I16" s="3" t="s">
        <v>19</v>
      </c>
      <c r="J16" s="4">
        <v>732205</v>
      </c>
      <c r="K16" s="4">
        <v>186182</v>
      </c>
      <c r="L16" s="4">
        <v>280463</v>
      </c>
      <c r="M16" s="4">
        <v>103461</v>
      </c>
      <c r="N16" s="4">
        <v>68583</v>
      </c>
      <c r="O16" s="9">
        <v>93516</v>
      </c>
      <c r="P16" s="11">
        <f t="shared" si="0"/>
        <v>2212.4539578844951</v>
      </c>
    </row>
    <row r="17" spans="1:16" ht="21">
      <c r="A17" s="3" t="s">
        <v>20</v>
      </c>
      <c r="B17" s="4">
        <v>2576385</v>
      </c>
      <c r="C17" s="4">
        <v>931264</v>
      </c>
      <c r="D17" s="4">
        <v>1161628</v>
      </c>
      <c r="E17" s="4">
        <v>294032</v>
      </c>
      <c r="F17" s="4">
        <v>123534</v>
      </c>
      <c r="G17" s="4">
        <v>65927</v>
      </c>
      <c r="I17" s="3" t="s">
        <v>20</v>
      </c>
      <c r="J17" s="4">
        <v>11339463</v>
      </c>
      <c r="K17" s="4">
        <v>640219</v>
      </c>
      <c r="L17" s="4">
        <v>4131519</v>
      </c>
      <c r="M17" s="4">
        <v>2137471</v>
      </c>
      <c r="N17" s="4">
        <v>1781720</v>
      </c>
      <c r="O17" s="9">
        <v>2648534</v>
      </c>
      <c r="P17" s="11">
        <f t="shared" si="0"/>
        <v>4401.3076461786577</v>
      </c>
    </row>
    <row r="18" spans="1:16">
      <c r="A18" s="3" t="s">
        <v>21</v>
      </c>
      <c r="B18" s="4">
        <v>234219</v>
      </c>
      <c r="C18" s="4">
        <v>145384</v>
      </c>
      <c r="D18" s="4">
        <v>73196</v>
      </c>
      <c r="E18" s="4">
        <v>10414</v>
      </c>
      <c r="F18" s="4">
        <v>3614</v>
      </c>
      <c r="G18" s="4">
        <v>1611</v>
      </c>
      <c r="I18" s="3" t="s">
        <v>21</v>
      </c>
      <c r="J18" s="4">
        <v>594899</v>
      </c>
      <c r="K18" s="4">
        <v>137061</v>
      </c>
      <c r="L18" s="4">
        <v>268341</v>
      </c>
      <c r="M18" s="4">
        <v>76132</v>
      </c>
      <c r="N18" s="4">
        <v>52035</v>
      </c>
      <c r="O18" s="9">
        <v>61330</v>
      </c>
      <c r="P18" s="11">
        <f t="shared" si="0"/>
        <v>2539.9263082841276</v>
      </c>
    </row>
    <row r="19" spans="1:16">
      <c r="A19" s="3" t="s">
        <v>22</v>
      </c>
      <c r="B19" s="4">
        <v>309809</v>
      </c>
      <c r="C19" s="4">
        <v>174877</v>
      </c>
      <c r="D19" s="4">
        <v>105839</v>
      </c>
      <c r="E19" s="4">
        <v>18703</v>
      </c>
      <c r="F19" s="4">
        <v>6759</v>
      </c>
      <c r="G19" s="4">
        <v>3631</v>
      </c>
      <c r="I19" s="3" t="s">
        <v>22</v>
      </c>
      <c r="J19" s="4">
        <v>702334</v>
      </c>
      <c r="K19" s="4">
        <v>121883</v>
      </c>
      <c r="L19" s="4">
        <v>218316</v>
      </c>
      <c r="M19" s="4">
        <v>122858</v>
      </c>
      <c r="N19" s="4">
        <v>98191</v>
      </c>
      <c r="O19" s="9">
        <v>141086</v>
      </c>
      <c r="P19" s="11">
        <f t="shared" si="0"/>
        <v>2266.9903069310444</v>
      </c>
    </row>
    <row r="20" spans="1:16" ht="21">
      <c r="A20" s="3" t="s">
        <v>23</v>
      </c>
      <c r="B20" s="4">
        <v>301449</v>
      </c>
      <c r="C20" s="4">
        <v>183035</v>
      </c>
      <c r="D20" s="4">
        <v>94135</v>
      </c>
      <c r="E20" s="4">
        <v>15418</v>
      </c>
      <c r="F20" s="4">
        <v>5567</v>
      </c>
      <c r="G20" s="4">
        <v>3294</v>
      </c>
      <c r="I20" s="3" t="s">
        <v>23</v>
      </c>
      <c r="J20" s="4">
        <v>578180</v>
      </c>
      <c r="K20" s="4">
        <v>127562</v>
      </c>
      <c r="L20" s="4">
        <v>199927</v>
      </c>
      <c r="M20" s="4">
        <v>89847</v>
      </c>
      <c r="N20" s="4">
        <v>70740</v>
      </c>
      <c r="O20" s="9">
        <v>90104</v>
      </c>
      <c r="P20" s="11">
        <f t="shared" si="0"/>
        <v>1918.0027135601708</v>
      </c>
    </row>
    <row r="21" spans="1:16" ht="21">
      <c r="A21" s="3" t="s">
        <v>24</v>
      </c>
      <c r="B21" s="4">
        <v>306642</v>
      </c>
      <c r="C21" s="4">
        <v>200853</v>
      </c>
      <c r="D21" s="4">
        <v>87260</v>
      </c>
      <c r="E21" s="4">
        <v>12561</v>
      </c>
      <c r="F21" s="4">
        <v>4231</v>
      </c>
      <c r="G21" s="4">
        <v>1737</v>
      </c>
      <c r="I21" s="3" t="s">
        <v>24</v>
      </c>
      <c r="J21" s="4">
        <v>703477</v>
      </c>
      <c r="K21" s="4">
        <v>240755</v>
      </c>
      <c r="L21" s="4">
        <v>243717</v>
      </c>
      <c r="M21" s="4">
        <v>90769</v>
      </c>
      <c r="N21" s="4">
        <v>60914</v>
      </c>
      <c r="O21" s="9">
        <v>67322</v>
      </c>
      <c r="P21" s="11">
        <f t="shared" si="0"/>
        <v>2294.1312670801781</v>
      </c>
    </row>
    <row r="22" spans="1:16">
      <c r="A22" s="3" t="s">
        <v>25</v>
      </c>
      <c r="B22" s="4">
        <v>425299</v>
      </c>
      <c r="C22" s="4">
        <v>239637</v>
      </c>
      <c r="D22" s="4">
        <v>145457</v>
      </c>
      <c r="E22" s="4">
        <v>25309</v>
      </c>
      <c r="F22" s="4">
        <v>9438</v>
      </c>
      <c r="G22" s="4">
        <v>5458</v>
      </c>
      <c r="I22" s="3" t="s">
        <v>25</v>
      </c>
      <c r="J22" s="4">
        <v>779611</v>
      </c>
      <c r="K22" s="4">
        <v>137245</v>
      </c>
      <c r="L22" s="4">
        <v>326251</v>
      </c>
      <c r="M22" s="4">
        <v>111653</v>
      </c>
      <c r="N22" s="4">
        <v>81609</v>
      </c>
      <c r="O22" s="9">
        <v>122853</v>
      </c>
      <c r="P22" s="11">
        <f t="shared" si="0"/>
        <v>1833.0891913688959</v>
      </c>
    </row>
    <row r="23" spans="1:16">
      <c r="A23" s="3" t="s">
        <v>26</v>
      </c>
      <c r="B23" s="4">
        <v>346529</v>
      </c>
      <c r="C23" s="4">
        <v>186169</v>
      </c>
      <c r="D23" s="4">
        <v>119860</v>
      </c>
      <c r="E23" s="4">
        <v>25987</v>
      </c>
      <c r="F23" s="4">
        <v>9645</v>
      </c>
      <c r="G23" s="4">
        <v>4868</v>
      </c>
      <c r="I23" s="3" t="s">
        <v>26</v>
      </c>
      <c r="J23" s="4">
        <v>935236</v>
      </c>
      <c r="K23" s="4">
        <v>121374</v>
      </c>
      <c r="L23" s="4">
        <v>299708</v>
      </c>
      <c r="M23" s="4">
        <v>190036</v>
      </c>
      <c r="N23" s="4">
        <v>138966</v>
      </c>
      <c r="O23" s="9">
        <v>185152</v>
      </c>
      <c r="P23" s="11">
        <f t="shared" si="0"/>
        <v>2698.8679158165696</v>
      </c>
    </row>
    <row r="24" spans="1:16" ht="21">
      <c r="A24" s="3" t="s">
        <v>27</v>
      </c>
      <c r="B24" s="4">
        <v>318190</v>
      </c>
      <c r="C24" s="4">
        <v>152339</v>
      </c>
      <c r="D24" s="4">
        <v>131038</v>
      </c>
      <c r="E24" s="4">
        <v>22105</v>
      </c>
      <c r="F24" s="4">
        <v>8775</v>
      </c>
      <c r="G24" s="4">
        <v>3933</v>
      </c>
      <c r="I24" s="3" t="s">
        <v>27</v>
      </c>
      <c r="J24" s="4">
        <v>907792</v>
      </c>
      <c r="K24" s="4">
        <v>150403</v>
      </c>
      <c r="L24" s="4">
        <v>357678</v>
      </c>
      <c r="M24" s="4">
        <v>140411</v>
      </c>
      <c r="N24" s="4">
        <v>113018</v>
      </c>
      <c r="O24" s="9">
        <v>146282</v>
      </c>
      <c r="P24" s="11">
        <f t="shared" si="0"/>
        <v>2852.9872089003425</v>
      </c>
    </row>
    <row r="25" spans="1:16">
      <c r="A25" s="3" t="s">
        <v>28</v>
      </c>
      <c r="B25" s="4">
        <v>3104874</v>
      </c>
      <c r="C25" s="4">
        <v>678552</v>
      </c>
      <c r="D25" s="4">
        <v>1445412</v>
      </c>
      <c r="E25" s="4">
        <v>521191</v>
      </c>
      <c r="F25" s="4">
        <v>285399</v>
      </c>
      <c r="G25" s="4">
        <v>174320</v>
      </c>
      <c r="I25" s="3" t="s">
        <v>28</v>
      </c>
      <c r="J25" s="4">
        <v>21211872</v>
      </c>
      <c r="K25" s="4">
        <v>614319</v>
      </c>
      <c r="L25" s="4">
        <v>4895224</v>
      </c>
      <c r="M25" s="4">
        <v>3765605</v>
      </c>
      <c r="N25" s="4">
        <v>4099737</v>
      </c>
      <c r="O25" s="9">
        <v>7836987</v>
      </c>
      <c r="P25" s="11">
        <f t="shared" si="0"/>
        <v>6831.7980053296851</v>
      </c>
    </row>
    <row r="26" spans="1:16" ht="21">
      <c r="A26" s="3" t="s">
        <v>29</v>
      </c>
      <c r="B26" s="4">
        <v>207335</v>
      </c>
      <c r="C26" s="4">
        <v>123600</v>
      </c>
      <c r="D26" s="4">
        <v>67986</v>
      </c>
      <c r="E26" s="4">
        <v>10975</v>
      </c>
      <c r="F26" s="4">
        <v>3571</v>
      </c>
      <c r="G26" s="4">
        <v>1203</v>
      </c>
      <c r="I26" s="3" t="s">
        <v>29</v>
      </c>
      <c r="J26" s="4">
        <v>512474</v>
      </c>
      <c r="K26" s="4">
        <v>79160</v>
      </c>
      <c r="L26" s="4">
        <v>255320</v>
      </c>
      <c r="M26" s="4">
        <v>81256</v>
      </c>
      <c r="N26" s="4">
        <v>52085</v>
      </c>
      <c r="O26" s="9">
        <v>44653</v>
      </c>
      <c r="P26" s="11">
        <f t="shared" si="0"/>
        <v>2471.7196807099622</v>
      </c>
    </row>
    <row r="27" spans="1:16">
      <c r="A27" s="3" t="s">
        <v>30</v>
      </c>
      <c r="B27" s="4">
        <v>238042</v>
      </c>
      <c r="C27" s="4">
        <v>133876</v>
      </c>
      <c r="D27" s="4">
        <v>83960</v>
      </c>
      <c r="E27" s="4">
        <v>13649</v>
      </c>
      <c r="F27" s="4">
        <v>4720</v>
      </c>
      <c r="G27" s="4">
        <v>1837</v>
      </c>
      <c r="I27" s="3" t="s">
        <v>30</v>
      </c>
      <c r="J27" s="4">
        <v>672030</v>
      </c>
      <c r="K27" s="4">
        <v>150721</v>
      </c>
      <c r="L27" s="4">
        <v>276101</v>
      </c>
      <c r="M27" s="4">
        <v>102890</v>
      </c>
      <c r="N27" s="4">
        <v>70058</v>
      </c>
      <c r="O27" s="9">
        <v>72260</v>
      </c>
      <c r="P27" s="11">
        <f t="shared" si="0"/>
        <v>2823.1572579628805</v>
      </c>
    </row>
    <row r="28" spans="1:16" ht="21">
      <c r="A28" s="3" t="s">
        <v>31</v>
      </c>
      <c r="B28" s="4">
        <v>306448</v>
      </c>
      <c r="C28" s="4">
        <v>167184</v>
      </c>
      <c r="D28" s="4">
        <v>114613</v>
      </c>
      <c r="E28" s="4">
        <v>17115</v>
      </c>
      <c r="F28" s="4">
        <v>5622</v>
      </c>
      <c r="G28" s="4">
        <v>1914</v>
      </c>
      <c r="I28" s="3" t="s">
        <v>31</v>
      </c>
      <c r="J28" s="4">
        <v>744378</v>
      </c>
      <c r="K28" s="4">
        <v>165063</v>
      </c>
      <c r="L28" s="4">
        <v>296029</v>
      </c>
      <c r="M28" s="4">
        <v>127670</v>
      </c>
      <c r="N28" s="4">
        <v>82958</v>
      </c>
      <c r="O28" s="9">
        <v>72658</v>
      </c>
      <c r="P28" s="11">
        <f t="shared" si="0"/>
        <v>2429.0515846081557</v>
      </c>
    </row>
    <row r="29" spans="1:16" ht="21">
      <c r="A29" s="3" t="s">
        <v>32</v>
      </c>
      <c r="B29" s="4">
        <v>281694</v>
      </c>
      <c r="C29" s="4">
        <v>160209</v>
      </c>
      <c r="D29" s="4">
        <v>96600</v>
      </c>
      <c r="E29" s="4">
        <v>16619</v>
      </c>
      <c r="F29" s="4">
        <v>5961</v>
      </c>
      <c r="G29" s="4">
        <v>2305</v>
      </c>
      <c r="I29" s="3" t="s">
        <v>32</v>
      </c>
      <c r="J29" s="4">
        <v>920957</v>
      </c>
      <c r="K29" s="4">
        <v>273762</v>
      </c>
      <c r="L29" s="4">
        <v>347505</v>
      </c>
      <c r="M29" s="4">
        <v>122504</v>
      </c>
      <c r="N29" s="4">
        <v>86859</v>
      </c>
      <c r="O29" s="9">
        <v>90327</v>
      </c>
      <c r="P29" s="11">
        <f t="shared" si="0"/>
        <v>3269.3525598699298</v>
      </c>
    </row>
    <row r="30" spans="1:16" ht="21">
      <c r="A30" s="3" t="s">
        <v>33</v>
      </c>
      <c r="B30" s="4">
        <v>340706</v>
      </c>
      <c r="C30" s="4">
        <v>141480</v>
      </c>
      <c r="D30" s="4">
        <v>149005</v>
      </c>
      <c r="E30" s="4">
        <v>32184</v>
      </c>
      <c r="F30" s="4">
        <v>13400</v>
      </c>
      <c r="G30" s="4">
        <v>4637</v>
      </c>
      <c r="I30" s="3" t="s">
        <v>33</v>
      </c>
      <c r="J30" s="4">
        <v>791268</v>
      </c>
      <c r="K30" s="4">
        <v>24882</v>
      </c>
      <c r="L30" s="4">
        <v>246762</v>
      </c>
      <c r="M30" s="4">
        <v>169175</v>
      </c>
      <c r="N30" s="4">
        <v>172592</v>
      </c>
      <c r="O30" s="9">
        <v>177857</v>
      </c>
      <c r="P30" s="11">
        <f t="shared" si="0"/>
        <v>2322.4363527498786</v>
      </c>
    </row>
    <row r="31" spans="1:16" ht="21">
      <c r="A31" s="3" t="s">
        <v>34</v>
      </c>
      <c r="B31" s="4">
        <v>552799</v>
      </c>
      <c r="C31" s="4">
        <v>245140</v>
      </c>
      <c r="D31" s="4">
        <v>237579</v>
      </c>
      <c r="E31" s="4">
        <v>45127</v>
      </c>
      <c r="F31" s="4">
        <v>17184</v>
      </c>
      <c r="G31" s="4">
        <v>7769</v>
      </c>
      <c r="I31" s="3" t="s">
        <v>34</v>
      </c>
      <c r="J31" s="4">
        <v>2027188</v>
      </c>
      <c r="K31" s="4">
        <v>300091</v>
      </c>
      <c r="L31" s="4">
        <v>864144</v>
      </c>
      <c r="M31" s="4">
        <v>324576</v>
      </c>
      <c r="N31" s="4">
        <v>240500</v>
      </c>
      <c r="O31" s="9">
        <v>297877</v>
      </c>
      <c r="P31" s="11">
        <f t="shared" si="0"/>
        <v>3667.1339854088014</v>
      </c>
    </row>
    <row r="32" spans="1:16" ht="21">
      <c r="A32" s="3" t="s">
        <v>35</v>
      </c>
      <c r="B32" s="4">
        <v>229192</v>
      </c>
      <c r="C32" s="4">
        <v>93356</v>
      </c>
      <c r="D32" s="4">
        <v>99085</v>
      </c>
      <c r="E32" s="4">
        <v>23233</v>
      </c>
      <c r="F32" s="4">
        <v>8751</v>
      </c>
      <c r="G32" s="4">
        <v>4767</v>
      </c>
      <c r="I32" s="3" t="s">
        <v>35</v>
      </c>
      <c r="J32" s="4">
        <v>437582</v>
      </c>
      <c r="K32" s="4">
        <v>55067</v>
      </c>
      <c r="L32" s="4">
        <v>130275</v>
      </c>
      <c r="M32" s="4">
        <v>86611</v>
      </c>
      <c r="N32" s="4">
        <v>68601</v>
      </c>
      <c r="O32" s="9">
        <v>97028</v>
      </c>
      <c r="P32" s="11">
        <f t="shared" si="0"/>
        <v>1909.237669726692</v>
      </c>
    </row>
    <row r="33" spans="1:16" ht="21">
      <c r="A33" s="3" t="s">
        <v>36</v>
      </c>
      <c r="B33" s="4">
        <v>180324</v>
      </c>
      <c r="C33" s="4">
        <v>106521</v>
      </c>
      <c r="D33" s="4">
        <v>61280</v>
      </c>
      <c r="E33" s="4">
        <v>8439</v>
      </c>
      <c r="F33" s="4">
        <v>2902</v>
      </c>
      <c r="G33" s="4">
        <v>1182</v>
      </c>
      <c r="I33" s="3" t="s">
        <v>36</v>
      </c>
      <c r="J33" s="4">
        <v>498041</v>
      </c>
      <c r="K33" s="4">
        <v>126333</v>
      </c>
      <c r="L33" s="4">
        <v>223321</v>
      </c>
      <c r="M33" s="4">
        <v>61277</v>
      </c>
      <c r="N33" s="4">
        <v>41884</v>
      </c>
      <c r="O33" s="9">
        <v>45226</v>
      </c>
      <c r="P33" s="11">
        <f t="shared" si="0"/>
        <v>2761.9229830749096</v>
      </c>
    </row>
    <row r="34" spans="1:16">
      <c r="A34" s="3" t="s">
        <v>37</v>
      </c>
      <c r="B34" s="4">
        <v>206680</v>
      </c>
      <c r="C34" s="4">
        <v>123336</v>
      </c>
      <c r="D34" s="4">
        <v>67693</v>
      </c>
      <c r="E34" s="4">
        <v>10600</v>
      </c>
      <c r="F34" s="4">
        <v>3471</v>
      </c>
      <c r="G34" s="4">
        <v>1580</v>
      </c>
      <c r="I34" s="3" t="s">
        <v>37</v>
      </c>
      <c r="J34" s="4">
        <v>504265</v>
      </c>
      <c r="K34" s="4">
        <v>123159</v>
      </c>
      <c r="L34" s="4">
        <v>195752</v>
      </c>
      <c r="M34" s="4">
        <v>77898</v>
      </c>
      <c r="N34" s="4">
        <v>50033</v>
      </c>
      <c r="O34" s="9">
        <v>57423</v>
      </c>
      <c r="P34" s="11">
        <f t="shared" si="0"/>
        <v>2439.8345268047224</v>
      </c>
    </row>
    <row r="35" spans="1:16">
      <c r="A35" s="3" t="s">
        <v>38</v>
      </c>
      <c r="B35" s="4">
        <v>1468041</v>
      </c>
      <c r="C35" s="4">
        <v>416863</v>
      </c>
      <c r="D35" s="4">
        <v>707997</v>
      </c>
      <c r="E35" s="4">
        <v>201433</v>
      </c>
      <c r="F35" s="4">
        <v>94550</v>
      </c>
      <c r="G35" s="4">
        <v>47198</v>
      </c>
      <c r="I35" s="3" t="s">
        <v>38</v>
      </c>
      <c r="J35" s="4">
        <v>8222780</v>
      </c>
      <c r="K35" s="4">
        <v>688122</v>
      </c>
      <c r="L35" s="4">
        <v>2697544</v>
      </c>
      <c r="M35" s="4">
        <v>1485249</v>
      </c>
      <c r="N35" s="4">
        <v>1366797</v>
      </c>
      <c r="O35" s="9">
        <v>1985068</v>
      </c>
      <c r="P35" s="11">
        <f t="shared" si="0"/>
        <v>5601.1923372712345</v>
      </c>
    </row>
    <row r="36" spans="1:16">
      <c r="A36" s="3" t="s">
        <v>39</v>
      </c>
      <c r="B36" s="4">
        <v>9552</v>
      </c>
      <c r="C36" s="4">
        <v>4081</v>
      </c>
      <c r="D36" s="4">
        <v>3711</v>
      </c>
      <c r="E36" s="4">
        <v>1026</v>
      </c>
      <c r="F36" s="4">
        <v>400</v>
      </c>
      <c r="G36" s="4">
        <v>334</v>
      </c>
      <c r="I36" s="3" t="s">
        <v>39</v>
      </c>
      <c r="J36" s="4">
        <v>19587</v>
      </c>
      <c r="K36" s="4">
        <v>2967</v>
      </c>
      <c r="L36" s="4">
        <v>6254</v>
      </c>
      <c r="M36" s="4">
        <v>3991</v>
      </c>
      <c r="N36" s="4">
        <v>2420</v>
      </c>
      <c r="O36" s="9">
        <v>3955</v>
      </c>
      <c r="P36" s="11">
        <f t="shared" si="0"/>
        <v>2050.565326633166</v>
      </c>
    </row>
    <row r="37" spans="1:16" ht="21">
      <c r="A37" s="3" t="s">
        <v>40</v>
      </c>
      <c r="B37" s="4">
        <v>484684</v>
      </c>
      <c r="C37" s="4">
        <v>334020</v>
      </c>
      <c r="D37" s="4">
        <v>92698</v>
      </c>
      <c r="E37" s="4">
        <v>23221</v>
      </c>
      <c r="F37" s="4">
        <v>13886</v>
      </c>
      <c r="G37" s="4">
        <v>20859</v>
      </c>
      <c r="I37" s="3" t="s">
        <v>40</v>
      </c>
      <c r="J37" s="4">
        <v>1054584</v>
      </c>
      <c r="K37" s="4">
        <v>184829</v>
      </c>
      <c r="L37" s="4">
        <v>87842</v>
      </c>
      <c r="M37" s="4">
        <v>114105</v>
      </c>
      <c r="N37" s="4">
        <v>129348</v>
      </c>
      <c r="O37" s="9">
        <v>538460</v>
      </c>
      <c r="P37" s="11">
        <f t="shared" si="0"/>
        <v>2175.8176461364519</v>
      </c>
    </row>
    <row r="38" spans="1:16" ht="21">
      <c r="A38" s="3" t="s">
        <v>41</v>
      </c>
      <c r="B38" s="4">
        <v>71418</v>
      </c>
      <c r="C38" s="4">
        <v>47135</v>
      </c>
      <c r="D38" s="4">
        <v>12183</v>
      </c>
      <c r="E38" s="4">
        <v>4208</v>
      </c>
      <c r="F38" s="4">
        <v>2893</v>
      </c>
      <c r="G38" s="4">
        <v>4999</v>
      </c>
      <c r="I38" s="3" t="s">
        <v>41</v>
      </c>
      <c r="J38" s="4">
        <v>97093</v>
      </c>
      <c r="K38" s="4">
        <v>16889</v>
      </c>
      <c r="L38" s="4">
        <v>8444</v>
      </c>
      <c r="M38" s="4">
        <v>5930</v>
      </c>
      <c r="N38" s="4">
        <v>15612</v>
      </c>
      <c r="O38" s="9">
        <v>50218</v>
      </c>
      <c r="P38" s="11">
        <f t="shared" si="0"/>
        <v>1359.5032064745583</v>
      </c>
    </row>
    <row r="39" spans="1:16" ht="31.5">
      <c r="A39" s="3" t="s">
        <v>42</v>
      </c>
      <c r="B39" s="4">
        <v>99218</v>
      </c>
      <c r="C39" s="4">
        <v>41692</v>
      </c>
      <c r="D39" s="4">
        <v>38184</v>
      </c>
      <c r="E39" s="4">
        <v>8811</v>
      </c>
      <c r="F39" s="4">
        <v>4869</v>
      </c>
      <c r="G39" s="4">
        <v>5662</v>
      </c>
      <c r="I39" s="3" t="s">
        <v>42</v>
      </c>
      <c r="J39" s="4">
        <v>256626</v>
      </c>
      <c r="K39" s="4">
        <v>17783</v>
      </c>
      <c r="L39" s="4">
        <v>41943</v>
      </c>
      <c r="M39" s="4">
        <v>30650</v>
      </c>
      <c r="N39" s="4">
        <v>39625</v>
      </c>
      <c r="O39" s="9">
        <v>126625</v>
      </c>
      <c r="P39" s="11">
        <f t="shared" si="0"/>
        <v>2586.4863230462215</v>
      </c>
    </row>
    <row r="40" spans="1:16" ht="31.5">
      <c r="A40" s="3" t="s">
        <v>43</v>
      </c>
      <c r="B40" s="4">
        <v>101446</v>
      </c>
      <c r="C40" s="4">
        <v>67440</v>
      </c>
      <c r="D40" s="4">
        <v>22455</v>
      </c>
      <c r="E40" s="4">
        <v>4438</v>
      </c>
      <c r="F40" s="4">
        <v>2803</v>
      </c>
      <c r="G40" s="4">
        <v>4310</v>
      </c>
      <c r="I40" s="3" t="s">
        <v>43</v>
      </c>
      <c r="J40" s="4">
        <v>195025</v>
      </c>
      <c r="K40" s="4">
        <v>30814</v>
      </c>
      <c r="L40" s="4">
        <v>29031</v>
      </c>
      <c r="M40" s="4">
        <v>14256</v>
      </c>
      <c r="N40" s="4">
        <v>21909</v>
      </c>
      <c r="O40" s="9">
        <v>99015</v>
      </c>
      <c r="P40" s="11">
        <f t="shared" si="0"/>
        <v>1922.4513534294108</v>
      </c>
    </row>
    <row r="41" spans="1:16" ht="31.5">
      <c r="A41" s="3" t="s">
        <v>44</v>
      </c>
      <c r="B41" s="4">
        <v>153480</v>
      </c>
      <c r="C41" s="4">
        <v>96470</v>
      </c>
      <c r="D41" s="4">
        <v>34564</v>
      </c>
      <c r="E41" s="4">
        <v>9855</v>
      </c>
      <c r="F41" s="4">
        <v>5561</v>
      </c>
      <c r="G41" s="4">
        <v>7030</v>
      </c>
      <c r="I41" s="3" t="s">
        <v>44</v>
      </c>
      <c r="J41" s="4">
        <v>224844</v>
      </c>
      <c r="K41" s="4">
        <v>36317</v>
      </c>
      <c r="L41" s="4">
        <v>45080</v>
      </c>
      <c r="M41" s="4">
        <v>23213</v>
      </c>
      <c r="N41" s="4">
        <v>27759</v>
      </c>
      <c r="O41" s="9">
        <v>92475</v>
      </c>
      <c r="P41" s="11">
        <f t="shared" si="0"/>
        <v>1464.972634870993</v>
      </c>
    </row>
    <row r="42" spans="1:16" ht="21">
      <c r="A42" s="3" t="s">
        <v>45</v>
      </c>
      <c r="B42" s="4">
        <v>200599</v>
      </c>
      <c r="C42" s="4">
        <v>127375</v>
      </c>
      <c r="D42" s="4">
        <v>44962</v>
      </c>
      <c r="E42" s="4">
        <v>9153</v>
      </c>
      <c r="F42" s="4">
        <v>8499</v>
      </c>
      <c r="G42" s="4">
        <v>10610</v>
      </c>
      <c r="I42" s="3" t="s">
        <v>45</v>
      </c>
      <c r="J42" s="4">
        <v>473671</v>
      </c>
      <c r="K42" s="4">
        <v>65763</v>
      </c>
      <c r="L42" s="4">
        <v>46817</v>
      </c>
      <c r="M42" s="4">
        <v>31008</v>
      </c>
      <c r="N42" s="4">
        <v>73717</v>
      </c>
      <c r="O42" s="9">
        <v>256366</v>
      </c>
      <c r="P42" s="11">
        <f t="shared" si="0"/>
        <v>2361.2829575421611</v>
      </c>
    </row>
    <row r="43" spans="1:16" ht="21">
      <c r="A43" s="3" t="s">
        <v>46</v>
      </c>
      <c r="B43" s="4">
        <v>722581</v>
      </c>
      <c r="C43" s="4">
        <v>446546</v>
      </c>
      <c r="D43" s="4">
        <v>214245</v>
      </c>
      <c r="E43" s="4">
        <v>35828</v>
      </c>
      <c r="F43" s="4">
        <v>14687</v>
      </c>
      <c r="G43" s="4">
        <v>11275</v>
      </c>
      <c r="I43" s="3" t="s">
        <v>46</v>
      </c>
      <c r="J43" s="4">
        <v>1251366</v>
      </c>
      <c r="K43" s="4">
        <v>206404</v>
      </c>
      <c r="L43" s="4">
        <v>326544</v>
      </c>
      <c r="M43" s="4">
        <v>183205</v>
      </c>
      <c r="N43" s="4">
        <v>201445</v>
      </c>
      <c r="O43" s="9">
        <v>333768</v>
      </c>
      <c r="P43" s="11">
        <f t="shared" si="0"/>
        <v>1731.8003102766334</v>
      </c>
    </row>
    <row r="44" spans="1:16">
      <c r="A44" s="3" t="s">
        <v>47</v>
      </c>
      <c r="B44" s="4">
        <v>135534</v>
      </c>
      <c r="C44" s="4">
        <v>86275</v>
      </c>
      <c r="D44" s="4">
        <v>37789</v>
      </c>
      <c r="E44" s="4">
        <v>6449</v>
      </c>
      <c r="F44" s="4">
        <v>2683</v>
      </c>
      <c r="G44" s="4">
        <v>2338</v>
      </c>
      <c r="I44" s="3" t="s">
        <v>47</v>
      </c>
      <c r="J44" s="4">
        <v>255646</v>
      </c>
      <c r="K44" s="4">
        <v>56678</v>
      </c>
      <c r="L44" s="4">
        <v>72535</v>
      </c>
      <c r="M44" s="4">
        <v>33279</v>
      </c>
      <c r="N44" s="4">
        <v>30484</v>
      </c>
      <c r="O44" s="9">
        <v>62670</v>
      </c>
      <c r="P44" s="11">
        <f t="shared" si="0"/>
        <v>1886.2130535511385</v>
      </c>
    </row>
    <row r="45" spans="1:16" ht="21">
      <c r="A45" s="3" t="s">
        <v>48</v>
      </c>
      <c r="B45" s="4">
        <v>68724</v>
      </c>
      <c r="C45" s="4">
        <v>45332</v>
      </c>
      <c r="D45" s="4">
        <v>19699</v>
      </c>
      <c r="E45" s="4">
        <v>2544</v>
      </c>
      <c r="F45" s="4">
        <v>690</v>
      </c>
      <c r="G45" s="4">
        <v>459</v>
      </c>
      <c r="I45" s="3" t="s">
        <v>48</v>
      </c>
      <c r="J45" s="4">
        <v>118214</v>
      </c>
      <c r="K45" s="4">
        <v>34346</v>
      </c>
      <c r="L45" s="4">
        <v>42130</v>
      </c>
      <c r="M45" s="4">
        <v>16524</v>
      </c>
      <c r="N45" s="4">
        <v>9483</v>
      </c>
      <c r="O45" s="9">
        <v>15731</v>
      </c>
      <c r="P45" s="11">
        <f t="shared" si="0"/>
        <v>1720.1268843489902</v>
      </c>
    </row>
    <row r="46" spans="1:16">
      <c r="A46" s="3" t="s">
        <v>49</v>
      </c>
      <c r="B46" s="4">
        <v>364658</v>
      </c>
      <c r="C46" s="4">
        <v>205816</v>
      </c>
      <c r="D46" s="4">
        <v>117642</v>
      </c>
      <c r="E46" s="4">
        <v>23841</v>
      </c>
      <c r="F46" s="4">
        <v>9646</v>
      </c>
      <c r="G46" s="4">
        <v>7713</v>
      </c>
      <c r="I46" s="3" t="s">
        <v>49</v>
      </c>
      <c r="J46" s="4">
        <v>303049</v>
      </c>
      <c r="K46" s="4">
        <v>53411</v>
      </c>
      <c r="L46" s="4">
        <v>76510</v>
      </c>
      <c r="M46" s="4">
        <v>47108</v>
      </c>
      <c r="N46" s="4">
        <v>33763</v>
      </c>
      <c r="O46" s="9">
        <v>92257</v>
      </c>
      <c r="P46" s="11">
        <f t="shared" si="0"/>
        <v>831.04991526306833</v>
      </c>
    </row>
    <row r="47" spans="1:16" ht="21">
      <c r="A47" s="3" t="s">
        <v>50</v>
      </c>
      <c r="B47" s="4">
        <v>1791791</v>
      </c>
      <c r="C47" s="4">
        <v>981563</v>
      </c>
      <c r="D47" s="4">
        <v>611225</v>
      </c>
      <c r="E47" s="4">
        <v>119278</v>
      </c>
      <c r="F47" s="4">
        <v>51948</v>
      </c>
      <c r="G47" s="4">
        <v>27777</v>
      </c>
      <c r="I47" s="3" t="s">
        <v>50</v>
      </c>
      <c r="J47" s="4">
        <v>4879256</v>
      </c>
      <c r="K47" s="4">
        <v>767208</v>
      </c>
      <c r="L47" s="4">
        <v>1500184</v>
      </c>
      <c r="M47" s="4">
        <v>853605</v>
      </c>
      <c r="N47" s="4">
        <v>717614</v>
      </c>
      <c r="O47" s="9">
        <v>1040645</v>
      </c>
      <c r="P47" s="11">
        <f t="shared" si="0"/>
        <v>2723.1167027850906</v>
      </c>
    </row>
    <row r="48" spans="1:16" ht="21">
      <c r="A48" s="3" t="s">
        <v>51</v>
      </c>
      <c r="B48" s="4">
        <v>242367</v>
      </c>
      <c r="C48" s="4">
        <v>134976</v>
      </c>
      <c r="D48" s="4">
        <v>86452</v>
      </c>
      <c r="E48" s="4">
        <v>13697</v>
      </c>
      <c r="F48" s="4">
        <v>4450</v>
      </c>
      <c r="G48" s="4">
        <v>2792</v>
      </c>
      <c r="I48" s="3" t="s">
        <v>51</v>
      </c>
      <c r="J48" s="4">
        <v>628014</v>
      </c>
      <c r="K48" s="4">
        <v>127661</v>
      </c>
      <c r="L48" s="4">
        <v>242909</v>
      </c>
      <c r="M48" s="4">
        <v>93646</v>
      </c>
      <c r="N48" s="4">
        <v>61928</v>
      </c>
      <c r="O48" s="9">
        <v>101870</v>
      </c>
      <c r="P48" s="11">
        <f t="shared" si="0"/>
        <v>2591.1695899194196</v>
      </c>
    </row>
    <row r="49" spans="1:16" ht="21">
      <c r="A49" s="3" t="s">
        <v>52</v>
      </c>
      <c r="B49" s="4">
        <v>706432</v>
      </c>
      <c r="C49" s="4">
        <v>438169</v>
      </c>
      <c r="D49" s="4">
        <v>216144</v>
      </c>
      <c r="E49" s="4">
        <v>33465</v>
      </c>
      <c r="F49" s="4">
        <v>12678</v>
      </c>
      <c r="G49" s="4">
        <v>5976</v>
      </c>
      <c r="I49" s="3" t="s">
        <v>52</v>
      </c>
      <c r="J49" s="4">
        <v>1310345</v>
      </c>
      <c r="K49" s="4">
        <v>274777</v>
      </c>
      <c r="L49" s="4">
        <v>452214</v>
      </c>
      <c r="M49" s="4">
        <v>193242</v>
      </c>
      <c r="N49" s="4">
        <v>177362</v>
      </c>
      <c r="O49" s="9">
        <v>212750</v>
      </c>
      <c r="P49" s="11">
        <f t="shared" si="0"/>
        <v>1854.8777518572206</v>
      </c>
    </row>
    <row r="50" spans="1:16" ht="21">
      <c r="A50" s="3" t="s">
        <v>53</v>
      </c>
      <c r="B50" s="4">
        <v>1243045</v>
      </c>
      <c r="C50" s="4">
        <v>685881</v>
      </c>
      <c r="D50" s="4">
        <v>445273</v>
      </c>
      <c r="E50" s="4">
        <v>69861</v>
      </c>
      <c r="F50" s="4">
        <v>28452</v>
      </c>
      <c r="G50" s="4">
        <v>13578</v>
      </c>
      <c r="I50" s="3" t="s">
        <v>53</v>
      </c>
      <c r="J50" s="4">
        <v>2496541</v>
      </c>
      <c r="K50" s="4">
        <v>431357</v>
      </c>
      <c r="L50" s="4">
        <v>692454</v>
      </c>
      <c r="M50" s="4">
        <v>455562</v>
      </c>
      <c r="N50" s="4">
        <v>402193</v>
      </c>
      <c r="O50" s="9">
        <v>514975</v>
      </c>
      <c r="P50" s="11">
        <f t="shared" si="0"/>
        <v>2008.4075797738619</v>
      </c>
    </row>
    <row r="51" spans="1:16">
      <c r="A51" s="3" t="s">
        <v>54</v>
      </c>
      <c r="B51" s="4">
        <v>88692</v>
      </c>
      <c r="C51" s="4">
        <v>39145</v>
      </c>
      <c r="D51" s="4">
        <v>36477</v>
      </c>
      <c r="E51" s="4">
        <v>8075</v>
      </c>
      <c r="F51" s="4">
        <v>3027</v>
      </c>
      <c r="G51" s="4">
        <v>1968</v>
      </c>
      <c r="I51" s="3" t="s">
        <v>54</v>
      </c>
      <c r="J51" s="4">
        <v>163019</v>
      </c>
      <c r="K51" s="4">
        <v>13400</v>
      </c>
      <c r="L51" s="4">
        <v>26823</v>
      </c>
      <c r="M51" s="4">
        <v>29496</v>
      </c>
      <c r="N51" s="4">
        <v>42931</v>
      </c>
      <c r="O51" s="9">
        <v>50369</v>
      </c>
      <c r="P51" s="11">
        <f t="shared" si="0"/>
        <v>1838.0349975195056</v>
      </c>
    </row>
    <row r="52" spans="1:16" ht="21">
      <c r="A52" s="3" t="s">
        <v>55</v>
      </c>
      <c r="B52" s="4">
        <v>1060132</v>
      </c>
      <c r="C52" s="4">
        <v>653769</v>
      </c>
      <c r="D52" s="4">
        <v>332842</v>
      </c>
      <c r="E52" s="4">
        <v>49000</v>
      </c>
      <c r="F52" s="4">
        <v>16907</v>
      </c>
      <c r="G52" s="4">
        <v>7614</v>
      </c>
      <c r="I52" s="3" t="s">
        <v>55</v>
      </c>
      <c r="J52" s="4">
        <v>2192214</v>
      </c>
      <c r="K52" s="4">
        <v>560836</v>
      </c>
      <c r="L52" s="4">
        <v>775929</v>
      </c>
      <c r="M52" s="4">
        <v>344654</v>
      </c>
      <c r="N52" s="4">
        <v>236388</v>
      </c>
      <c r="O52" s="9">
        <v>274407</v>
      </c>
      <c r="P52" s="11">
        <f t="shared" si="0"/>
        <v>2067.8689068908402</v>
      </c>
    </row>
    <row r="53" spans="1:16" ht="21">
      <c r="A53" s="3" t="s">
        <v>56</v>
      </c>
      <c r="B53" s="4">
        <v>168677</v>
      </c>
      <c r="C53" s="4">
        <v>105399</v>
      </c>
      <c r="D53" s="4">
        <v>52664</v>
      </c>
      <c r="E53" s="4">
        <v>6815</v>
      </c>
      <c r="F53" s="4">
        <v>2401</v>
      </c>
      <c r="G53" s="4">
        <v>1398</v>
      </c>
      <c r="I53" s="3" t="s">
        <v>56</v>
      </c>
      <c r="J53" s="4">
        <v>486928</v>
      </c>
      <c r="K53" s="4">
        <v>173591</v>
      </c>
      <c r="L53" s="4">
        <v>181244</v>
      </c>
      <c r="M53" s="4">
        <v>46472</v>
      </c>
      <c r="N53" s="4">
        <v>34192</v>
      </c>
      <c r="O53" s="9">
        <v>51429</v>
      </c>
      <c r="P53" s="11">
        <f t="shared" si="0"/>
        <v>2886.7480450802423</v>
      </c>
    </row>
    <row r="54" spans="1:16" ht="21">
      <c r="A54" s="3" t="s">
        <v>57</v>
      </c>
      <c r="B54" s="4">
        <v>209735</v>
      </c>
      <c r="C54" s="4">
        <v>131208</v>
      </c>
      <c r="D54" s="4">
        <v>64697</v>
      </c>
      <c r="E54" s="4">
        <v>9345</v>
      </c>
      <c r="F54" s="4">
        <v>3032</v>
      </c>
      <c r="G54" s="4">
        <v>1453</v>
      </c>
      <c r="I54" s="3" t="s">
        <v>57</v>
      </c>
      <c r="J54" s="4">
        <v>469251</v>
      </c>
      <c r="K54" s="4">
        <v>153593</v>
      </c>
      <c r="L54" s="4">
        <v>173020</v>
      </c>
      <c r="M54" s="4">
        <v>49755</v>
      </c>
      <c r="N54" s="4">
        <v>41522</v>
      </c>
      <c r="O54" s="9">
        <v>51361</v>
      </c>
      <c r="P54" s="11">
        <f t="shared" si="0"/>
        <v>2237.3518964407467</v>
      </c>
    </row>
    <row r="55" spans="1:16" ht="21">
      <c r="A55" s="3" t="s">
        <v>58</v>
      </c>
      <c r="B55" s="4">
        <v>1192429</v>
      </c>
      <c r="C55" s="4">
        <v>676336</v>
      </c>
      <c r="D55" s="4">
        <v>429852</v>
      </c>
      <c r="E55" s="4">
        <v>54045</v>
      </c>
      <c r="F55" s="4">
        <v>21964</v>
      </c>
      <c r="G55" s="4">
        <v>10232</v>
      </c>
      <c r="I55" s="3" t="s">
        <v>58</v>
      </c>
      <c r="J55" s="4">
        <v>3141491</v>
      </c>
      <c r="K55" s="4">
        <v>474019</v>
      </c>
      <c r="L55" s="4">
        <v>1554000</v>
      </c>
      <c r="M55" s="4">
        <v>391375</v>
      </c>
      <c r="N55" s="4">
        <v>317110</v>
      </c>
      <c r="O55" s="9">
        <v>404987</v>
      </c>
      <c r="P55" s="11">
        <f t="shared" si="0"/>
        <v>2634.5308609569206</v>
      </c>
    </row>
    <row r="56" spans="1:16" ht="21">
      <c r="A56" s="3" t="s">
        <v>59</v>
      </c>
      <c r="B56" s="4">
        <v>422868</v>
      </c>
      <c r="C56" s="4">
        <v>264058</v>
      </c>
      <c r="D56" s="4">
        <v>134793</v>
      </c>
      <c r="E56" s="4">
        <v>15349</v>
      </c>
      <c r="F56" s="4">
        <v>5303</v>
      </c>
      <c r="G56" s="4">
        <v>3365</v>
      </c>
      <c r="I56" s="3" t="s">
        <v>59</v>
      </c>
      <c r="J56" s="4">
        <v>678492</v>
      </c>
      <c r="K56" s="4">
        <v>135676</v>
      </c>
      <c r="L56" s="4">
        <v>273971</v>
      </c>
      <c r="M56" s="4">
        <v>109533</v>
      </c>
      <c r="N56" s="4">
        <v>74825</v>
      </c>
      <c r="O56" s="9">
        <v>84487</v>
      </c>
      <c r="P56" s="11">
        <f t="shared" si="0"/>
        <v>1604.5006952524193</v>
      </c>
    </row>
    <row r="57" spans="1:16" ht="21">
      <c r="A57" s="3" t="s">
        <v>60</v>
      </c>
      <c r="B57" s="4">
        <v>278764</v>
      </c>
      <c r="C57" s="4">
        <v>165398</v>
      </c>
      <c r="D57" s="4">
        <v>94397</v>
      </c>
      <c r="E57" s="4">
        <v>12607</v>
      </c>
      <c r="F57" s="4">
        <v>4180</v>
      </c>
      <c r="G57" s="4">
        <v>2182</v>
      </c>
      <c r="I57" s="3" t="s">
        <v>60</v>
      </c>
      <c r="J57" s="4">
        <v>598378</v>
      </c>
      <c r="K57" s="4">
        <v>151253</v>
      </c>
      <c r="L57" s="4">
        <v>220285</v>
      </c>
      <c r="M57" s="4">
        <v>89424</v>
      </c>
      <c r="N57" s="4">
        <v>58614</v>
      </c>
      <c r="O57" s="9">
        <v>78802</v>
      </c>
      <c r="P57" s="11">
        <f t="shared" si="0"/>
        <v>2146.539725359085</v>
      </c>
    </row>
    <row r="58" spans="1:16">
      <c r="A58" s="3" t="s">
        <v>61</v>
      </c>
      <c r="B58" s="4">
        <v>370631</v>
      </c>
      <c r="C58" s="4">
        <v>245773</v>
      </c>
      <c r="D58" s="4">
        <v>102748</v>
      </c>
      <c r="E58" s="4">
        <v>14088</v>
      </c>
      <c r="F58" s="4">
        <v>5699</v>
      </c>
      <c r="G58" s="4">
        <v>2323</v>
      </c>
      <c r="I58" s="3" t="s">
        <v>61</v>
      </c>
      <c r="J58" s="4">
        <v>779666</v>
      </c>
      <c r="K58" s="4">
        <v>288310</v>
      </c>
      <c r="L58" s="4">
        <v>267144</v>
      </c>
      <c r="M58" s="4">
        <v>90009</v>
      </c>
      <c r="N58" s="4">
        <v>65850</v>
      </c>
      <c r="O58" s="9">
        <v>68353</v>
      </c>
      <c r="P58" s="11">
        <f t="shared" si="0"/>
        <v>2103.6178840949624</v>
      </c>
    </row>
    <row r="59" spans="1:16" ht="21">
      <c r="A59" s="3" t="s">
        <v>62</v>
      </c>
      <c r="B59" s="4">
        <v>947586</v>
      </c>
      <c r="C59" s="4">
        <v>487971</v>
      </c>
      <c r="D59" s="4">
        <v>363932</v>
      </c>
      <c r="E59" s="4">
        <v>61260</v>
      </c>
      <c r="F59" s="4">
        <v>24124</v>
      </c>
      <c r="G59" s="4">
        <v>10299</v>
      </c>
      <c r="I59" s="3" t="s">
        <v>62</v>
      </c>
      <c r="J59" s="4">
        <v>2971350</v>
      </c>
      <c r="K59" s="4">
        <v>702679</v>
      </c>
      <c r="L59" s="4">
        <v>1125555</v>
      </c>
      <c r="M59" s="4">
        <v>404235</v>
      </c>
      <c r="N59" s="4">
        <v>346242</v>
      </c>
      <c r="O59" s="9">
        <v>392639</v>
      </c>
      <c r="P59" s="11">
        <f t="shared" si="0"/>
        <v>3135.7048331233259</v>
      </c>
    </row>
    <row r="60" spans="1:16" ht="21">
      <c r="A60" s="3" t="s">
        <v>63</v>
      </c>
      <c r="B60" s="4">
        <v>187805</v>
      </c>
      <c r="C60" s="4">
        <v>0</v>
      </c>
      <c r="D60" s="4">
        <v>157687</v>
      </c>
      <c r="E60" s="4">
        <v>19710</v>
      </c>
      <c r="F60" s="4">
        <v>6507</v>
      </c>
      <c r="G60" s="4">
        <v>3901</v>
      </c>
      <c r="I60" s="3" t="s">
        <v>63</v>
      </c>
      <c r="J60" s="4">
        <v>558810</v>
      </c>
      <c r="K60" s="4">
        <v>0</v>
      </c>
      <c r="L60" s="4">
        <v>223802</v>
      </c>
      <c r="M60" s="4">
        <v>127382</v>
      </c>
      <c r="N60" s="4">
        <v>82410</v>
      </c>
      <c r="O60" s="9">
        <v>125216</v>
      </c>
      <c r="P60" s="11">
        <f t="shared" si="0"/>
        <v>2975.4798860520218</v>
      </c>
    </row>
    <row r="61" spans="1:16" ht="21">
      <c r="A61" s="3" t="s">
        <v>64</v>
      </c>
      <c r="B61" s="4">
        <v>400213</v>
      </c>
      <c r="C61" s="4">
        <v>262853</v>
      </c>
      <c r="D61" s="4">
        <v>111470</v>
      </c>
      <c r="E61" s="4">
        <v>16806</v>
      </c>
      <c r="F61" s="4">
        <v>6231</v>
      </c>
      <c r="G61" s="4">
        <v>2853</v>
      </c>
      <c r="I61" s="3" t="s">
        <v>64</v>
      </c>
      <c r="J61" s="4">
        <v>1001853</v>
      </c>
      <c r="K61" s="4">
        <v>344173</v>
      </c>
      <c r="L61" s="4">
        <v>348017</v>
      </c>
      <c r="M61" s="4">
        <v>109764</v>
      </c>
      <c r="N61" s="4">
        <v>89403</v>
      </c>
      <c r="O61" s="9">
        <v>110496</v>
      </c>
      <c r="P61" s="11">
        <f t="shared" si="0"/>
        <v>2503.2994930199666</v>
      </c>
    </row>
    <row r="62" spans="1:16">
      <c r="A62" s="3" t="s">
        <v>65</v>
      </c>
      <c r="B62" s="4">
        <v>669777</v>
      </c>
      <c r="C62" s="4">
        <v>376603</v>
      </c>
      <c r="D62" s="4">
        <v>231622</v>
      </c>
      <c r="E62" s="4">
        <v>34720</v>
      </c>
      <c r="F62" s="4">
        <v>14245</v>
      </c>
      <c r="G62" s="4">
        <v>12587</v>
      </c>
      <c r="I62" s="3" t="s">
        <v>65</v>
      </c>
      <c r="J62" s="4">
        <v>1913234</v>
      </c>
      <c r="K62" s="4">
        <v>595934</v>
      </c>
      <c r="L62" s="4">
        <v>716369</v>
      </c>
      <c r="M62" s="4">
        <v>252817</v>
      </c>
      <c r="N62" s="4">
        <v>159045</v>
      </c>
      <c r="O62" s="9">
        <v>189069</v>
      </c>
      <c r="P62" s="11">
        <f t="shared" si="0"/>
        <v>2856.5238878014625</v>
      </c>
    </row>
    <row r="63" spans="1:16">
      <c r="A63" s="3" t="s">
        <v>66</v>
      </c>
      <c r="B63" s="4">
        <v>973203</v>
      </c>
      <c r="C63" s="4">
        <v>561447</v>
      </c>
      <c r="D63" s="4">
        <v>325045</v>
      </c>
      <c r="E63" s="4">
        <v>52142</v>
      </c>
      <c r="F63" s="4">
        <v>23542</v>
      </c>
      <c r="G63" s="4">
        <v>11027</v>
      </c>
      <c r="I63" s="3" t="s">
        <v>66</v>
      </c>
      <c r="J63" s="4">
        <v>2672304</v>
      </c>
      <c r="K63" s="4">
        <v>581253</v>
      </c>
      <c r="L63" s="4">
        <v>975851</v>
      </c>
      <c r="M63" s="4">
        <v>329012</v>
      </c>
      <c r="N63" s="4">
        <v>346297</v>
      </c>
      <c r="O63" s="9">
        <v>439891</v>
      </c>
      <c r="P63" s="11">
        <f t="shared" si="0"/>
        <v>2745.8854935712284</v>
      </c>
    </row>
    <row r="64" spans="1:16" ht="21">
      <c r="A64" s="3" t="s">
        <v>67</v>
      </c>
      <c r="B64" s="4">
        <v>705616</v>
      </c>
      <c r="C64" s="4">
        <v>469224</v>
      </c>
      <c r="D64" s="4">
        <v>190835</v>
      </c>
      <c r="E64" s="4">
        <v>29195</v>
      </c>
      <c r="F64" s="4">
        <v>11085</v>
      </c>
      <c r="G64" s="4">
        <v>5277</v>
      </c>
      <c r="I64" s="3" t="s">
        <v>67</v>
      </c>
      <c r="J64" s="4">
        <v>1628675</v>
      </c>
      <c r="K64" s="4">
        <v>459227</v>
      </c>
      <c r="L64" s="4">
        <v>597871</v>
      </c>
      <c r="M64" s="4">
        <v>211735</v>
      </c>
      <c r="N64" s="4">
        <v>158690</v>
      </c>
      <c r="O64" s="9">
        <v>201152</v>
      </c>
      <c r="P64" s="11">
        <f t="shared" si="0"/>
        <v>2308.1605292396998</v>
      </c>
    </row>
    <row r="65" spans="1:16" ht="21">
      <c r="A65" s="3" t="s">
        <v>68</v>
      </c>
      <c r="B65" s="4">
        <v>337486</v>
      </c>
      <c r="C65" s="4">
        <v>219214</v>
      </c>
      <c r="D65" s="4">
        <v>95755</v>
      </c>
      <c r="E65" s="4">
        <v>13783</v>
      </c>
      <c r="F65" s="4">
        <v>5392</v>
      </c>
      <c r="G65" s="4">
        <v>3342</v>
      </c>
      <c r="I65" s="3" t="s">
        <v>68</v>
      </c>
      <c r="J65" s="4">
        <v>729067</v>
      </c>
      <c r="K65" s="4">
        <v>184577</v>
      </c>
      <c r="L65" s="4">
        <v>295317</v>
      </c>
      <c r="M65" s="4">
        <v>88550</v>
      </c>
      <c r="N65" s="4">
        <v>66035</v>
      </c>
      <c r="O65" s="9">
        <v>94588</v>
      </c>
      <c r="P65" s="11">
        <f t="shared" si="0"/>
        <v>2160.2881304705975</v>
      </c>
    </row>
    <row r="66" spans="1:16" ht="21">
      <c r="A66" s="3" t="s">
        <v>69</v>
      </c>
      <c r="B66" s="4">
        <v>265598</v>
      </c>
      <c r="C66" s="4">
        <v>177871</v>
      </c>
      <c r="D66" s="4">
        <v>73043</v>
      </c>
      <c r="E66" s="4">
        <v>10059</v>
      </c>
      <c r="F66" s="4">
        <v>3190</v>
      </c>
      <c r="G66" s="4">
        <v>1435</v>
      </c>
      <c r="I66" s="3" t="s">
        <v>69</v>
      </c>
      <c r="J66" s="4">
        <v>484520</v>
      </c>
      <c r="K66" s="4">
        <v>118484</v>
      </c>
      <c r="L66" s="4">
        <v>203705</v>
      </c>
      <c r="M66" s="4">
        <v>70694</v>
      </c>
      <c r="N66" s="4">
        <v>43443</v>
      </c>
      <c r="O66" s="9">
        <v>48194</v>
      </c>
      <c r="P66" s="11">
        <f t="shared" si="0"/>
        <v>1824.2607248548559</v>
      </c>
    </row>
    <row r="67" spans="1:16" ht="21">
      <c r="A67" s="3" t="s">
        <v>70</v>
      </c>
      <c r="B67" s="4">
        <v>545284</v>
      </c>
      <c r="C67" s="4">
        <v>0</v>
      </c>
      <c r="D67" s="4">
        <v>406374</v>
      </c>
      <c r="E67" s="4">
        <v>82510</v>
      </c>
      <c r="F67" s="4">
        <v>34653</v>
      </c>
      <c r="G67" s="4">
        <v>21747</v>
      </c>
      <c r="I67" s="3" t="s">
        <v>70</v>
      </c>
      <c r="J67" s="4">
        <v>1691931</v>
      </c>
      <c r="K67" s="4">
        <v>0</v>
      </c>
      <c r="L67" s="4">
        <v>402347</v>
      </c>
      <c r="M67" s="4">
        <v>396863</v>
      </c>
      <c r="N67" s="4">
        <v>333611</v>
      </c>
      <c r="O67" s="9">
        <v>559110</v>
      </c>
      <c r="P67" s="11">
        <f t="shared" si="0"/>
        <v>3102.8436557830419</v>
      </c>
    </row>
    <row r="68" spans="1:16">
      <c r="A68" s="3" t="s">
        <v>71</v>
      </c>
      <c r="B68" s="4">
        <v>152801</v>
      </c>
      <c r="C68" s="4">
        <v>80624</v>
      </c>
      <c r="D68" s="4">
        <v>21524</v>
      </c>
      <c r="E68" s="4">
        <v>28854</v>
      </c>
      <c r="F68" s="4">
        <v>11841</v>
      </c>
      <c r="G68" s="4">
        <v>9958</v>
      </c>
      <c r="I68" s="3" t="s">
        <v>71</v>
      </c>
      <c r="J68" s="4">
        <v>656562</v>
      </c>
      <c r="K68" s="4">
        <v>51290</v>
      </c>
      <c r="L68" s="4">
        <v>52669</v>
      </c>
      <c r="M68" s="4">
        <v>162068</v>
      </c>
      <c r="N68" s="4">
        <v>127046</v>
      </c>
      <c r="O68" s="9">
        <v>263489</v>
      </c>
      <c r="P68" s="11">
        <f t="shared" si="0"/>
        <v>4296.8436070444568</v>
      </c>
    </row>
    <row r="69" spans="1:16" ht="21">
      <c r="A69" s="3" t="s">
        <v>72</v>
      </c>
      <c r="B69" s="4">
        <v>1092920</v>
      </c>
      <c r="C69" s="4">
        <v>622593</v>
      </c>
      <c r="D69" s="4">
        <v>377601</v>
      </c>
      <c r="E69" s="4">
        <v>57119</v>
      </c>
      <c r="F69" s="4">
        <v>24197</v>
      </c>
      <c r="G69" s="4">
        <v>11410</v>
      </c>
      <c r="I69" s="3" t="s">
        <v>72</v>
      </c>
      <c r="J69" s="4">
        <v>2124274</v>
      </c>
      <c r="K69" s="4">
        <v>285888</v>
      </c>
      <c r="L69" s="4">
        <v>641023</v>
      </c>
      <c r="M69" s="4">
        <v>411254</v>
      </c>
      <c r="N69" s="4">
        <v>346942</v>
      </c>
      <c r="O69" s="9">
        <v>439167</v>
      </c>
      <c r="P69" s="11">
        <f t="shared" si="0"/>
        <v>1943.6683380302309</v>
      </c>
    </row>
    <row r="70" spans="1:16" ht="21">
      <c r="A70" s="3" t="s">
        <v>73</v>
      </c>
      <c r="B70" s="4">
        <v>546106</v>
      </c>
      <c r="C70" s="4">
        <v>207625</v>
      </c>
      <c r="D70" s="4">
        <v>245153</v>
      </c>
      <c r="E70" s="4">
        <v>53713</v>
      </c>
      <c r="F70" s="4">
        <v>22007</v>
      </c>
      <c r="G70" s="4">
        <v>17608</v>
      </c>
      <c r="I70" s="3" t="s">
        <v>73</v>
      </c>
      <c r="J70" s="4">
        <v>1351048</v>
      </c>
      <c r="K70" s="4">
        <v>72652</v>
      </c>
      <c r="L70" s="4">
        <v>177188</v>
      </c>
      <c r="M70" s="4">
        <v>292150</v>
      </c>
      <c r="N70" s="4">
        <v>260153</v>
      </c>
      <c r="O70" s="9">
        <v>548905</v>
      </c>
      <c r="P70" s="11">
        <f t="shared" si="0"/>
        <v>2473.966592566278</v>
      </c>
    </row>
    <row r="71" spans="1:16" ht="21">
      <c r="A71" s="3" t="s">
        <v>74</v>
      </c>
      <c r="B71" s="4">
        <v>74244</v>
      </c>
      <c r="C71" s="4">
        <v>27058</v>
      </c>
      <c r="D71" s="4">
        <v>9733</v>
      </c>
      <c r="E71" s="4">
        <v>21321</v>
      </c>
      <c r="F71" s="4">
        <v>8880</v>
      </c>
      <c r="G71" s="4">
        <v>7252</v>
      </c>
      <c r="I71" s="3" t="s">
        <v>74</v>
      </c>
      <c r="J71" s="4">
        <v>339783</v>
      </c>
      <c r="K71" s="4">
        <v>28286</v>
      </c>
      <c r="L71" s="4">
        <v>22901</v>
      </c>
      <c r="M71" s="4">
        <v>82027</v>
      </c>
      <c r="N71" s="4">
        <v>66862</v>
      </c>
      <c r="O71" s="9">
        <v>139707</v>
      </c>
      <c r="P71" s="11">
        <f t="shared" ref="P71:P92" si="1">J71/B71*1000</f>
        <v>4576.5718441894296</v>
      </c>
    </row>
    <row r="72" spans="1:16">
      <c r="A72" s="3" t="s">
        <v>75</v>
      </c>
      <c r="B72" s="4">
        <v>59362</v>
      </c>
      <c r="C72" s="4">
        <v>29793</v>
      </c>
      <c r="D72" s="4">
        <v>22514</v>
      </c>
      <c r="E72" s="4">
        <v>4787</v>
      </c>
      <c r="F72" s="4">
        <v>1686</v>
      </c>
      <c r="G72" s="4">
        <v>582</v>
      </c>
      <c r="I72" s="3" t="s">
        <v>75</v>
      </c>
      <c r="J72" s="4">
        <v>90402</v>
      </c>
      <c r="K72" s="4">
        <v>15980</v>
      </c>
      <c r="L72" s="4">
        <v>31308</v>
      </c>
      <c r="M72" s="4">
        <v>12354</v>
      </c>
      <c r="N72" s="4">
        <v>14064</v>
      </c>
      <c r="O72" s="9">
        <v>16696</v>
      </c>
      <c r="P72" s="11">
        <f t="shared" si="1"/>
        <v>1522.8934335096526</v>
      </c>
    </row>
    <row r="73" spans="1:16" ht="21">
      <c r="A73" s="3" t="s">
        <v>76</v>
      </c>
      <c r="B73" s="4">
        <v>227947</v>
      </c>
      <c r="C73" s="4">
        <v>98601</v>
      </c>
      <c r="D73" s="4">
        <v>94958</v>
      </c>
      <c r="E73" s="4">
        <v>22071</v>
      </c>
      <c r="F73" s="4">
        <v>8371</v>
      </c>
      <c r="G73" s="4">
        <v>3946</v>
      </c>
      <c r="I73" s="3" t="s">
        <v>76</v>
      </c>
      <c r="J73" s="4">
        <v>426554</v>
      </c>
      <c r="K73" s="4">
        <v>57827</v>
      </c>
      <c r="L73" s="4">
        <v>168338</v>
      </c>
      <c r="M73" s="4">
        <v>73824</v>
      </c>
      <c r="N73" s="4">
        <v>54932</v>
      </c>
      <c r="O73" s="9">
        <v>71633</v>
      </c>
      <c r="P73" s="11">
        <f t="shared" si="1"/>
        <v>1871.2858690836026</v>
      </c>
    </row>
    <row r="74" spans="1:16">
      <c r="A74" s="3" t="s">
        <v>77</v>
      </c>
      <c r="B74" s="4">
        <v>61051</v>
      </c>
      <c r="C74" s="4">
        <v>33586</v>
      </c>
      <c r="D74" s="4">
        <v>20827</v>
      </c>
      <c r="E74" s="4">
        <v>4525</v>
      </c>
      <c r="F74" s="4">
        <v>1312</v>
      </c>
      <c r="G74" s="4">
        <v>801</v>
      </c>
      <c r="I74" s="3" t="s">
        <v>77</v>
      </c>
      <c r="J74" s="4">
        <v>85257</v>
      </c>
      <c r="K74" s="4">
        <v>16495</v>
      </c>
      <c r="L74" s="4">
        <v>23805</v>
      </c>
      <c r="M74" s="4">
        <v>16596</v>
      </c>
      <c r="N74" s="4">
        <v>10803</v>
      </c>
      <c r="O74" s="9">
        <v>17558</v>
      </c>
      <c r="P74" s="11">
        <f t="shared" si="1"/>
        <v>1396.4881820117607</v>
      </c>
    </row>
    <row r="75" spans="1:16" ht="21">
      <c r="A75" s="3" t="s">
        <v>78</v>
      </c>
      <c r="B75" s="4">
        <v>152300</v>
      </c>
      <c r="C75" s="4">
        <v>77624</v>
      </c>
      <c r="D75" s="4">
        <v>55725</v>
      </c>
      <c r="E75" s="4">
        <v>12543</v>
      </c>
      <c r="F75" s="4">
        <v>3866</v>
      </c>
      <c r="G75" s="4">
        <v>2542</v>
      </c>
      <c r="I75" s="3" t="s">
        <v>78</v>
      </c>
      <c r="J75" s="4">
        <v>268444</v>
      </c>
      <c r="K75" s="4">
        <v>32984</v>
      </c>
      <c r="L75" s="4">
        <v>87786</v>
      </c>
      <c r="M75" s="4">
        <v>51658</v>
      </c>
      <c r="N75" s="4">
        <v>35735</v>
      </c>
      <c r="O75" s="9">
        <v>60281</v>
      </c>
      <c r="P75" s="11">
        <f t="shared" si="1"/>
        <v>1762.6001313197637</v>
      </c>
    </row>
    <row r="76" spans="1:16">
      <c r="A76" s="3" t="s">
        <v>79</v>
      </c>
      <c r="B76" s="4">
        <v>606342</v>
      </c>
      <c r="C76" s="4">
        <v>296530</v>
      </c>
      <c r="D76" s="4">
        <v>232983</v>
      </c>
      <c r="E76" s="4">
        <v>51919</v>
      </c>
      <c r="F76" s="4">
        <v>17628</v>
      </c>
      <c r="G76" s="4">
        <v>7282</v>
      </c>
      <c r="I76" s="3" t="s">
        <v>79</v>
      </c>
      <c r="J76" s="4">
        <v>1284353</v>
      </c>
      <c r="K76" s="4">
        <v>204576</v>
      </c>
      <c r="L76" s="4">
        <v>493881</v>
      </c>
      <c r="M76" s="4">
        <v>178945</v>
      </c>
      <c r="N76" s="4">
        <v>192021</v>
      </c>
      <c r="O76" s="9">
        <v>214930</v>
      </c>
      <c r="P76" s="11">
        <f t="shared" si="1"/>
        <v>2118.1989702181277</v>
      </c>
    </row>
    <row r="77" spans="1:16">
      <c r="A77" s="3" t="s">
        <v>80</v>
      </c>
      <c r="B77" s="4">
        <v>859504</v>
      </c>
      <c r="C77" s="4">
        <v>381371</v>
      </c>
      <c r="D77" s="4">
        <v>367413</v>
      </c>
      <c r="E77" s="4">
        <v>71928</v>
      </c>
      <c r="F77" s="4">
        <v>25453</v>
      </c>
      <c r="G77" s="4">
        <v>13339</v>
      </c>
      <c r="I77" s="3" t="s">
        <v>80</v>
      </c>
      <c r="J77" s="4">
        <v>1492942</v>
      </c>
      <c r="K77" s="4">
        <v>130147</v>
      </c>
      <c r="L77" s="4">
        <v>477000</v>
      </c>
      <c r="M77" s="4">
        <v>296421</v>
      </c>
      <c r="N77" s="4">
        <v>243812</v>
      </c>
      <c r="O77" s="9">
        <v>345562</v>
      </c>
      <c r="P77" s="11">
        <f t="shared" si="1"/>
        <v>1736.9808633816713</v>
      </c>
    </row>
    <row r="78" spans="1:16">
      <c r="A78" s="3" t="s">
        <v>81</v>
      </c>
      <c r="B78" s="4">
        <v>664718</v>
      </c>
      <c r="C78" s="4">
        <v>252584</v>
      </c>
      <c r="D78" s="4">
        <v>296356</v>
      </c>
      <c r="E78" s="4">
        <v>74667</v>
      </c>
      <c r="F78" s="4">
        <v>27936</v>
      </c>
      <c r="G78" s="4">
        <v>13175</v>
      </c>
      <c r="I78" s="3" t="s">
        <v>81</v>
      </c>
      <c r="J78" s="4">
        <v>1340566</v>
      </c>
      <c r="K78" s="4">
        <v>112653</v>
      </c>
      <c r="L78" s="4">
        <v>333110</v>
      </c>
      <c r="M78" s="4">
        <v>330208</v>
      </c>
      <c r="N78" s="4">
        <v>246421</v>
      </c>
      <c r="O78" s="9">
        <v>318174</v>
      </c>
      <c r="P78" s="11">
        <f t="shared" si="1"/>
        <v>2016.7439425440562</v>
      </c>
    </row>
    <row r="79" spans="1:16" ht="21">
      <c r="A79" s="3" t="s">
        <v>82</v>
      </c>
      <c r="B79" s="4">
        <v>640798</v>
      </c>
      <c r="C79" s="4">
        <v>297881</v>
      </c>
      <c r="D79" s="4">
        <v>273028</v>
      </c>
      <c r="E79" s="4">
        <v>46915</v>
      </c>
      <c r="F79" s="4">
        <v>16216</v>
      </c>
      <c r="G79" s="4">
        <v>6758</v>
      </c>
      <c r="I79" s="3" t="s">
        <v>82</v>
      </c>
      <c r="J79" s="4">
        <v>1238358</v>
      </c>
      <c r="K79" s="4">
        <v>139695</v>
      </c>
      <c r="L79" s="4">
        <v>361964</v>
      </c>
      <c r="M79" s="4">
        <v>292854</v>
      </c>
      <c r="N79" s="4">
        <v>210055</v>
      </c>
      <c r="O79" s="9">
        <v>233790</v>
      </c>
      <c r="P79" s="11">
        <f t="shared" si="1"/>
        <v>1932.5247581921292</v>
      </c>
    </row>
    <row r="80" spans="1:16" ht="21">
      <c r="A80" s="3" t="s">
        <v>83</v>
      </c>
      <c r="B80" s="4">
        <v>845327</v>
      </c>
      <c r="C80" s="4">
        <v>348698</v>
      </c>
      <c r="D80" s="4">
        <v>341819</v>
      </c>
      <c r="E80" s="4">
        <v>90320</v>
      </c>
      <c r="F80" s="4">
        <v>44157</v>
      </c>
      <c r="G80" s="4">
        <v>20333</v>
      </c>
      <c r="I80" s="3" t="s">
        <v>83</v>
      </c>
      <c r="J80" s="4">
        <v>1589492</v>
      </c>
      <c r="K80" s="4">
        <v>129277</v>
      </c>
      <c r="L80" s="4">
        <v>332342</v>
      </c>
      <c r="M80" s="4">
        <v>248300</v>
      </c>
      <c r="N80" s="4">
        <v>318998</v>
      </c>
      <c r="O80" s="9">
        <v>560575</v>
      </c>
      <c r="P80" s="11">
        <f t="shared" si="1"/>
        <v>1880.3279677568562</v>
      </c>
    </row>
    <row r="81" spans="1:16">
      <c r="A81" s="3" t="s">
        <v>84</v>
      </c>
      <c r="B81" s="4">
        <v>566661</v>
      </c>
      <c r="C81" s="4">
        <v>314128</v>
      </c>
      <c r="D81" s="4">
        <v>191538</v>
      </c>
      <c r="E81" s="4">
        <v>36768</v>
      </c>
      <c r="F81" s="4">
        <v>14817</v>
      </c>
      <c r="G81" s="4">
        <v>9410</v>
      </c>
      <c r="I81" s="3" t="s">
        <v>84</v>
      </c>
      <c r="J81" s="4">
        <v>940793</v>
      </c>
      <c r="K81" s="4">
        <v>152038</v>
      </c>
      <c r="L81" s="4">
        <v>298630</v>
      </c>
      <c r="M81" s="4">
        <v>153898</v>
      </c>
      <c r="N81" s="4">
        <v>123885</v>
      </c>
      <c r="O81" s="9">
        <v>212342</v>
      </c>
      <c r="P81" s="11">
        <f t="shared" si="1"/>
        <v>1660.2395435719063</v>
      </c>
    </row>
    <row r="82" spans="1:16">
      <c r="A82" s="3" t="s">
        <v>85</v>
      </c>
      <c r="B82" s="4">
        <v>301922</v>
      </c>
      <c r="C82" s="4">
        <v>140461</v>
      </c>
      <c r="D82" s="4">
        <v>116397</v>
      </c>
      <c r="E82" s="4">
        <v>26824</v>
      </c>
      <c r="F82" s="4">
        <v>10752</v>
      </c>
      <c r="G82" s="4">
        <v>7488</v>
      </c>
      <c r="I82" s="3" t="s">
        <v>85</v>
      </c>
      <c r="J82" s="4">
        <v>509512</v>
      </c>
      <c r="K82" s="4">
        <v>60428</v>
      </c>
      <c r="L82" s="4">
        <v>126255</v>
      </c>
      <c r="M82" s="4">
        <v>86039</v>
      </c>
      <c r="N82" s="4">
        <v>73474</v>
      </c>
      <c r="O82" s="9">
        <v>163316</v>
      </c>
      <c r="P82" s="11">
        <f t="shared" si="1"/>
        <v>1687.5616881181231</v>
      </c>
    </row>
    <row r="83" spans="1:16" ht="21">
      <c r="A83" s="3" t="s">
        <v>86</v>
      </c>
      <c r="B83" s="4">
        <v>268864</v>
      </c>
      <c r="C83" s="4">
        <v>127268</v>
      </c>
      <c r="D83" s="4">
        <v>105164</v>
      </c>
      <c r="E83" s="4">
        <v>22279</v>
      </c>
      <c r="F83" s="4">
        <v>9104</v>
      </c>
      <c r="G83" s="4">
        <v>5049</v>
      </c>
      <c r="I83" s="3" t="s">
        <v>86</v>
      </c>
      <c r="J83" s="4">
        <v>372030</v>
      </c>
      <c r="K83" s="4">
        <v>60480</v>
      </c>
      <c r="L83" s="4">
        <v>110753</v>
      </c>
      <c r="M83" s="4">
        <v>63714</v>
      </c>
      <c r="N83" s="4">
        <v>56177</v>
      </c>
      <c r="O83" s="9">
        <v>80906</v>
      </c>
      <c r="P83" s="11">
        <f t="shared" si="1"/>
        <v>1383.7107236372292</v>
      </c>
    </row>
    <row r="84" spans="1:16" ht="21">
      <c r="A84" s="3" t="s">
        <v>87</v>
      </c>
      <c r="B84" s="4">
        <v>224371</v>
      </c>
      <c r="C84" s="4">
        <v>92569</v>
      </c>
      <c r="D84" s="4">
        <v>99250</v>
      </c>
      <c r="E84" s="4">
        <v>19802</v>
      </c>
      <c r="F84" s="4">
        <v>8100</v>
      </c>
      <c r="G84" s="4">
        <v>4650</v>
      </c>
      <c r="I84" s="3" t="s">
        <v>87</v>
      </c>
      <c r="J84" s="4">
        <v>360447</v>
      </c>
      <c r="K84" s="4">
        <v>54851</v>
      </c>
      <c r="L84" s="4">
        <v>138174</v>
      </c>
      <c r="M84" s="4">
        <v>49337</v>
      </c>
      <c r="N84" s="4">
        <v>47010</v>
      </c>
      <c r="O84" s="9">
        <v>71075</v>
      </c>
      <c r="P84" s="11">
        <f t="shared" si="1"/>
        <v>1606.4776642257689</v>
      </c>
    </row>
    <row r="85" spans="1:16">
      <c r="A85" s="3" t="s">
        <v>88</v>
      </c>
      <c r="B85" s="4">
        <v>641617</v>
      </c>
      <c r="C85" s="4">
        <v>232441</v>
      </c>
      <c r="D85" s="4">
        <v>284666</v>
      </c>
      <c r="E85" s="4">
        <v>75515</v>
      </c>
      <c r="F85" s="4">
        <v>29789</v>
      </c>
      <c r="G85" s="4">
        <v>19206</v>
      </c>
      <c r="I85" s="3" t="s">
        <v>88</v>
      </c>
      <c r="J85" s="4">
        <v>1339725</v>
      </c>
      <c r="K85" s="4">
        <v>107540</v>
      </c>
      <c r="L85" s="4">
        <v>347175</v>
      </c>
      <c r="M85" s="4">
        <v>222779</v>
      </c>
      <c r="N85" s="4">
        <v>171322</v>
      </c>
      <c r="O85" s="9">
        <v>490909</v>
      </c>
      <c r="P85" s="11">
        <f t="shared" si="1"/>
        <v>2088.0447369692511</v>
      </c>
    </row>
    <row r="86" spans="1:16">
      <c r="A86" s="3" t="s">
        <v>89</v>
      </c>
      <c r="B86" s="4">
        <v>356850</v>
      </c>
      <c r="C86" s="4">
        <v>121032</v>
      </c>
      <c r="D86" s="4">
        <v>164495</v>
      </c>
      <c r="E86" s="4">
        <v>47135</v>
      </c>
      <c r="F86" s="4">
        <v>17362</v>
      </c>
      <c r="G86" s="4">
        <v>6826</v>
      </c>
      <c r="I86" s="3" t="s">
        <v>89</v>
      </c>
      <c r="J86" s="4">
        <v>1041043</v>
      </c>
      <c r="K86" s="4">
        <v>104664</v>
      </c>
      <c r="L86" s="4">
        <v>286764</v>
      </c>
      <c r="M86" s="4">
        <v>204709</v>
      </c>
      <c r="N86" s="4">
        <v>190983</v>
      </c>
      <c r="O86" s="9">
        <v>253923</v>
      </c>
      <c r="P86" s="11">
        <f t="shared" si="1"/>
        <v>2917.3125963289895</v>
      </c>
    </row>
    <row r="87" spans="1:16">
      <c r="A87" s="3" t="s">
        <v>90</v>
      </c>
      <c r="B87" s="4">
        <v>212229</v>
      </c>
      <c r="C87" s="4">
        <v>80340</v>
      </c>
      <c r="D87" s="4">
        <v>97930</v>
      </c>
      <c r="E87" s="4">
        <v>24279</v>
      </c>
      <c r="F87" s="4">
        <v>6862</v>
      </c>
      <c r="G87" s="4">
        <v>2818</v>
      </c>
      <c r="I87" s="3" t="s">
        <v>90</v>
      </c>
      <c r="J87" s="4">
        <v>621908</v>
      </c>
      <c r="K87" s="4">
        <v>86559</v>
      </c>
      <c r="L87" s="4">
        <v>224582</v>
      </c>
      <c r="M87" s="4">
        <v>106482</v>
      </c>
      <c r="N87" s="4">
        <v>94687</v>
      </c>
      <c r="O87" s="9">
        <v>109598</v>
      </c>
      <c r="P87" s="11">
        <f t="shared" si="1"/>
        <v>2930.3629569945674</v>
      </c>
    </row>
    <row r="88" spans="1:16">
      <c r="A88" s="3" t="s">
        <v>91</v>
      </c>
      <c r="B88" s="4">
        <v>120502</v>
      </c>
      <c r="C88" s="4">
        <v>40250</v>
      </c>
      <c r="D88" s="4">
        <v>52691</v>
      </c>
      <c r="E88" s="4">
        <v>17071</v>
      </c>
      <c r="F88" s="4">
        <v>6867</v>
      </c>
      <c r="G88" s="4">
        <v>3623</v>
      </c>
      <c r="I88" s="3" t="s">
        <v>91</v>
      </c>
      <c r="J88" s="4">
        <v>587770</v>
      </c>
      <c r="K88" s="4">
        <v>31072</v>
      </c>
      <c r="L88" s="4">
        <v>191334</v>
      </c>
      <c r="M88" s="4">
        <v>117747</v>
      </c>
      <c r="N88" s="4">
        <v>102636</v>
      </c>
      <c r="O88" s="9">
        <v>144981</v>
      </c>
      <c r="P88" s="11">
        <f t="shared" si="1"/>
        <v>4877.678378782095</v>
      </c>
    </row>
    <row r="89" spans="1:16" ht="21">
      <c r="A89" s="3" t="s">
        <v>92</v>
      </c>
      <c r="B89" s="4">
        <v>46515</v>
      </c>
      <c r="C89" s="4">
        <v>16401</v>
      </c>
      <c r="D89" s="4">
        <v>19297</v>
      </c>
      <c r="E89" s="4">
        <v>6029</v>
      </c>
      <c r="F89" s="4">
        <v>3008</v>
      </c>
      <c r="G89" s="4">
        <v>1780</v>
      </c>
      <c r="I89" s="3" t="s">
        <v>92</v>
      </c>
      <c r="J89" s="4">
        <v>81763</v>
      </c>
      <c r="K89" s="4">
        <v>8943</v>
      </c>
      <c r="L89" s="4">
        <v>22881</v>
      </c>
      <c r="M89" s="4">
        <v>14299</v>
      </c>
      <c r="N89" s="4">
        <v>14399</v>
      </c>
      <c r="O89" s="9">
        <v>21241</v>
      </c>
      <c r="P89" s="11">
        <f t="shared" si="1"/>
        <v>1757.7770611630656</v>
      </c>
    </row>
    <row r="90" spans="1:16" ht="21">
      <c r="A90" s="3" t="s">
        <v>93</v>
      </c>
      <c r="B90" s="4">
        <v>130736</v>
      </c>
      <c r="C90" s="4">
        <v>42314</v>
      </c>
      <c r="D90" s="4">
        <v>59007</v>
      </c>
      <c r="E90" s="4">
        <v>19430</v>
      </c>
      <c r="F90" s="4">
        <v>6607</v>
      </c>
      <c r="G90" s="4">
        <v>3378</v>
      </c>
      <c r="I90" s="3" t="s">
        <v>93</v>
      </c>
      <c r="J90" s="4">
        <v>474313</v>
      </c>
      <c r="K90" s="4">
        <v>31353</v>
      </c>
      <c r="L90" s="4">
        <v>134427</v>
      </c>
      <c r="M90" s="4">
        <v>99862</v>
      </c>
      <c r="N90" s="4">
        <v>90798</v>
      </c>
      <c r="O90" s="9">
        <v>117873</v>
      </c>
      <c r="P90" s="11">
        <f t="shared" si="1"/>
        <v>3628.0213560151756</v>
      </c>
    </row>
    <row r="91" spans="1:16" ht="31.5">
      <c r="A91" s="3" t="s">
        <v>94</v>
      </c>
      <c r="B91" s="4">
        <v>38689</v>
      </c>
      <c r="C91" s="4">
        <v>16085</v>
      </c>
      <c r="D91" s="4">
        <v>17123</v>
      </c>
      <c r="E91" s="4">
        <v>3777</v>
      </c>
      <c r="F91" s="4">
        <v>1105</v>
      </c>
      <c r="G91" s="4">
        <v>599</v>
      </c>
      <c r="I91" s="3" t="s">
        <v>94</v>
      </c>
      <c r="J91" s="4">
        <v>82087</v>
      </c>
      <c r="K91" s="4">
        <v>8832</v>
      </c>
      <c r="L91" s="4">
        <v>26864</v>
      </c>
      <c r="M91" s="4">
        <v>18530</v>
      </c>
      <c r="N91" s="4">
        <v>11420</v>
      </c>
      <c r="O91" s="9">
        <v>16441</v>
      </c>
      <c r="P91" s="11">
        <f t="shared" si="1"/>
        <v>2121.7141823257257</v>
      </c>
    </row>
    <row r="92" spans="1:16" ht="21">
      <c r="A92" s="3" t="s">
        <v>95</v>
      </c>
      <c r="B92" s="4">
        <v>6633</v>
      </c>
      <c r="C92" s="4">
        <v>2630</v>
      </c>
      <c r="D92" s="4">
        <v>2837</v>
      </c>
      <c r="E92" s="4">
        <v>697</v>
      </c>
      <c r="F92" s="4">
        <v>271</v>
      </c>
      <c r="G92" s="4">
        <v>198</v>
      </c>
      <c r="I92" s="3" t="s">
        <v>106</v>
      </c>
      <c r="J92" s="4">
        <v>6392</v>
      </c>
      <c r="K92" s="4">
        <v>961</v>
      </c>
      <c r="L92" s="4">
        <v>2153</v>
      </c>
      <c r="M92" s="4">
        <v>1028</v>
      </c>
      <c r="N92" s="4">
        <v>790</v>
      </c>
      <c r="O92" s="9">
        <v>1460</v>
      </c>
      <c r="P92" s="11">
        <f t="shared" si="1"/>
        <v>963.66651590532194</v>
      </c>
    </row>
  </sheetData>
  <mergeCells count="12">
    <mergeCell ref="A1:A5"/>
    <mergeCell ref="B1:G1"/>
    <mergeCell ref="B2:G2"/>
    <mergeCell ref="B3:G3"/>
    <mergeCell ref="B4:B5"/>
    <mergeCell ref="C4:G4"/>
    <mergeCell ref="I1:I5"/>
    <mergeCell ref="J1:O1"/>
    <mergeCell ref="J2:O2"/>
    <mergeCell ref="J3:O3"/>
    <mergeCell ref="J4:J5"/>
    <mergeCell ref="K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topLeftCell="B1" workbookViewId="0">
      <selection activeCell="P12" sqref="P12"/>
    </sheetView>
  </sheetViews>
  <sheetFormatPr defaultRowHeight="15"/>
  <cols>
    <col min="1" max="1" width="23.42578125" customWidth="1"/>
    <col min="2" max="2" width="17.7109375" customWidth="1"/>
    <col min="3" max="3" width="13.140625" customWidth="1"/>
    <col min="4" max="4" width="12.5703125" customWidth="1"/>
    <col min="5" max="5" width="12.28515625" customWidth="1"/>
    <col min="6" max="6" width="11.7109375" customWidth="1"/>
    <col min="7" max="7" width="12.42578125" customWidth="1"/>
    <col min="8" max="8" width="24.5703125" customWidth="1"/>
    <col min="9" max="9" width="28.42578125" customWidth="1"/>
    <col min="10" max="10" width="15.28515625" customWidth="1"/>
    <col min="11" max="11" width="13.28515625" customWidth="1"/>
    <col min="12" max="12" width="12.7109375" customWidth="1"/>
    <col min="13" max="13" width="13.42578125" customWidth="1"/>
    <col min="14" max="14" width="12.5703125" customWidth="1"/>
    <col min="15" max="15" width="12.85546875" customWidth="1"/>
    <col min="16" max="18" width="10.7109375" style="6" customWidth="1"/>
    <col min="19" max="19" width="10.140625" customWidth="1"/>
  </cols>
  <sheetData>
    <row r="1" spans="1:20" ht="15.75" customHeight="1">
      <c r="A1" s="41"/>
      <c r="B1" s="52" t="s">
        <v>110</v>
      </c>
      <c r="C1" s="52"/>
      <c r="D1" s="52"/>
      <c r="E1" s="52"/>
      <c r="F1" s="52"/>
      <c r="G1" s="53"/>
      <c r="I1" s="41"/>
      <c r="J1" s="44" t="s">
        <v>111</v>
      </c>
      <c r="K1" s="44"/>
      <c r="L1" s="44"/>
      <c r="M1" s="44"/>
      <c r="N1" s="44"/>
      <c r="O1" s="45"/>
    </row>
    <row r="2" spans="1:20" ht="15.75">
      <c r="A2" s="42"/>
      <c r="B2" s="54"/>
      <c r="C2" s="54"/>
      <c r="D2" s="54"/>
      <c r="E2" s="54"/>
      <c r="F2" s="54"/>
      <c r="G2" s="53"/>
      <c r="I2" s="42"/>
      <c r="J2" s="45"/>
      <c r="K2" s="45"/>
      <c r="L2" s="45"/>
      <c r="M2" s="45"/>
      <c r="N2" s="45"/>
      <c r="O2" s="45"/>
    </row>
    <row r="3" spans="1:20" ht="15" customHeight="1">
      <c r="A3" s="42"/>
      <c r="B3" s="46" t="s">
        <v>1</v>
      </c>
      <c r="C3" s="47"/>
      <c r="D3" s="47"/>
      <c r="E3" s="47"/>
      <c r="F3" s="47"/>
      <c r="G3" s="48"/>
      <c r="I3" s="42"/>
      <c r="J3" s="46" t="s">
        <v>1</v>
      </c>
      <c r="K3" s="47"/>
      <c r="L3" s="47"/>
      <c r="M3" s="47"/>
      <c r="N3" s="47"/>
      <c r="O3" s="48"/>
    </row>
    <row r="4" spans="1:20" ht="15" customHeight="1">
      <c r="A4" s="42"/>
      <c r="B4" s="55" t="s">
        <v>2</v>
      </c>
      <c r="C4" s="46" t="s">
        <v>3</v>
      </c>
      <c r="D4" s="47"/>
      <c r="E4" s="47"/>
      <c r="F4" s="47"/>
      <c r="G4" s="48"/>
      <c r="I4" s="42"/>
      <c r="J4" s="49" t="s">
        <v>2</v>
      </c>
      <c r="K4" s="50" t="s">
        <v>96</v>
      </c>
      <c r="L4" s="50"/>
      <c r="M4" s="50"/>
      <c r="N4" s="50"/>
      <c r="O4" s="51"/>
    </row>
    <row r="5" spans="1:20" ht="150">
      <c r="A5" s="43"/>
      <c r="B5" s="56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29" t="s">
        <v>113</v>
      </c>
      <c r="I5" s="43"/>
      <c r="J5" s="49"/>
      <c r="K5" s="14" t="s">
        <v>4</v>
      </c>
      <c r="L5" s="12" t="s">
        <v>5</v>
      </c>
      <c r="M5" s="12" t="s">
        <v>6</v>
      </c>
      <c r="N5" s="12" t="s">
        <v>7</v>
      </c>
      <c r="O5" s="12" t="s">
        <v>8</v>
      </c>
      <c r="P5" s="22" t="s">
        <v>112</v>
      </c>
      <c r="Q5" s="22" t="s">
        <v>108</v>
      </c>
      <c r="R5" s="32" t="s">
        <v>109</v>
      </c>
      <c r="S5" s="31" t="s">
        <v>114</v>
      </c>
      <c r="T5" s="20" t="s">
        <v>115</v>
      </c>
    </row>
    <row r="6" spans="1:20">
      <c r="A6" s="15" t="s">
        <v>9</v>
      </c>
      <c r="B6" s="16">
        <v>2311</v>
      </c>
      <c r="C6" s="16">
        <v>2312</v>
      </c>
      <c r="D6" s="16">
        <v>2313</v>
      </c>
      <c r="E6" s="16">
        <v>2314</v>
      </c>
      <c r="F6" s="16">
        <v>2315</v>
      </c>
      <c r="G6" s="17">
        <v>2316</v>
      </c>
      <c r="I6" s="15" t="s">
        <v>9</v>
      </c>
      <c r="J6" s="16">
        <v>2411</v>
      </c>
      <c r="K6" s="16">
        <v>2412</v>
      </c>
      <c r="L6" s="16">
        <v>2413</v>
      </c>
      <c r="M6" s="16">
        <v>2414</v>
      </c>
      <c r="N6" s="16">
        <v>2415</v>
      </c>
      <c r="O6" s="13">
        <v>2416</v>
      </c>
      <c r="P6" s="23"/>
      <c r="Q6" s="26"/>
      <c r="R6" s="26"/>
      <c r="S6" s="20"/>
      <c r="T6" s="20"/>
    </row>
    <row r="7" spans="1:20" ht="30.75">
      <c r="A7" s="18" t="s">
        <v>10</v>
      </c>
      <c r="B7" s="19">
        <v>40580452</v>
      </c>
      <c r="C7" s="19">
        <v>18744007</v>
      </c>
      <c r="D7" s="19">
        <v>16173986</v>
      </c>
      <c r="E7" s="19">
        <v>3395165</v>
      </c>
      <c r="F7" s="19">
        <v>1465120</v>
      </c>
      <c r="G7" s="19">
        <v>802174</v>
      </c>
      <c r="H7" s="34">
        <f>B7-'2017'!B7</f>
        <v>1282634</v>
      </c>
      <c r="I7" s="21" t="s">
        <v>10</v>
      </c>
      <c r="J7" s="19">
        <v>121982394</v>
      </c>
      <c r="K7" s="19">
        <v>15321237</v>
      </c>
      <c r="L7" s="19">
        <v>39602156</v>
      </c>
      <c r="M7" s="19">
        <v>20510837</v>
      </c>
      <c r="N7" s="19">
        <v>18623983</v>
      </c>
      <c r="O7" s="19">
        <v>27924181</v>
      </c>
      <c r="P7" s="11">
        <f>J7/B7*1000</f>
        <v>3005.9397564127671</v>
      </c>
      <c r="Q7" s="11">
        <f>VLOOKUP(I7,'2017'!$I$7:$P$92,8,0)</f>
        <v>2937.6257735225909</v>
      </c>
      <c r="R7" s="33">
        <f>P7/Q7</f>
        <v>1.0232548282718323</v>
      </c>
      <c r="S7" s="34">
        <f>J7-'2017'!J7</f>
        <v>6540111</v>
      </c>
      <c r="T7" s="35">
        <f>J7/'2017'!J7</f>
        <v>1.0566526477997666</v>
      </c>
    </row>
    <row r="8" spans="1:20" ht="15.75">
      <c r="A8" s="18" t="s">
        <v>107</v>
      </c>
      <c r="B8" s="24"/>
      <c r="C8" s="27">
        <f>C7/$B$7</f>
        <v>0.46189744264060933</v>
      </c>
      <c r="D8" s="27">
        <f t="shared" ref="D8:G8" si="0">D7/$B$7</f>
        <v>0.39856594007380697</v>
      </c>
      <c r="E8" s="27">
        <f t="shared" si="0"/>
        <v>8.366503655503886E-2</v>
      </c>
      <c r="F8" s="27">
        <f t="shared" si="0"/>
        <v>3.6104082822931594E-2</v>
      </c>
      <c r="G8" s="27">
        <f t="shared" si="0"/>
        <v>1.976749790761325E-2</v>
      </c>
      <c r="H8" s="25">
        <f>B7/'2017'!B7</f>
        <v>1.0326388096153329</v>
      </c>
      <c r="I8" s="28" t="s">
        <v>107</v>
      </c>
      <c r="J8" s="27"/>
      <c r="K8" s="27">
        <f>K7/$J$7</f>
        <v>0.12560203565114486</v>
      </c>
      <c r="L8" s="27">
        <f t="shared" ref="L8:O8" si="1">L7/$J$7</f>
        <v>0.32465468746252019</v>
      </c>
      <c r="M8" s="27">
        <f t="shared" si="1"/>
        <v>0.16814588013414461</v>
      </c>
      <c r="N8" s="27">
        <f t="shared" si="1"/>
        <v>0.15267763149491884</v>
      </c>
      <c r="O8" s="27">
        <f t="shared" si="1"/>
        <v>0.22891976525727148</v>
      </c>
      <c r="P8" s="35">
        <f>P7/'2017'!P7</f>
        <v>1.0232548282718323</v>
      </c>
      <c r="Q8" s="11" t="e">
        <f>VLOOKUP(I8,'2017'!$I$7:$P$92,8,0)</f>
        <v>#N/A</v>
      </c>
      <c r="R8" s="25" t="e">
        <f t="shared" ref="R8:R71" si="2">P8/Q8</f>
        <v>#N/A</v>
      </c>
    </row>
    <row r="9" spans="1:20" ht="15.75">
      <c r="A9" s="18" t="s">
        <v>11</v>
      </c>
      <c r="B9" s="19">
        <v>454604</v>
      </c>
      <c r="C9" s="19">
        <v>243641</v>
      </c>
      <c r="D9" s="19">
        <v>174124</v>
      </c>
      <c r="E9" s="19">
        <v>25137</v>
      </c>
      <c r="F9" s="19">
        <v>8532</v>
      </c>
      <c r="G9" s="19">
        <v>3170</v>
      </c>
      <c r="H9" s="20"/>
      <c r="I9" s="21" t="s">
        <v>11</v>
      </c>
      <c r="J9" s="19">
        <v>1085842</v>
      </c>
      <c r="K9" s="19">
        <v>251340</v>
      </c>
      <c r="L9" s="19">
        <v>399503</v>
      </c>
      <c r="M9" s="19">
        <v>184250</v>
      </c>
      <c r="N9" s="19">
        <v>123980</v>
      </c>
      <c r="O9" s="19">
        <v>126769</v>
      </c>
      <c r="P9" s="11">
        <f t="shared" ref="P9:P72" si="3">J9/B9*1000</f>
        <v>2388.5447554355001</v>
      </c>
      <c r="Q9" s="11">
        <f>VLOOKUP(I9,'2017'!$I$7:$P$92,8,0)</f>
        <v>2337.214242454374</v>
      </c>
      <c r="R9" s="25">
        <f t="shared" si="2"/>
        <v>1.0219622626153528</v>
      </c>
    </row>
    <row r="10" spans="1:20" ht="15.75">
      <c r="A10" s="18" t="s">
        <v>12</v>
      </c>
      <c r="B10" s="19">
        <v>313141</v>
      </c>
      <c r="C10" s="19">
        <v>159781</v>
      </c>
      <c r="D10" s="19">
        <v>123173</v>
      </c>
      <c r="E10" s="19">
        <v>19974</v>
      </c>
      <c r="F10" s="19">
        <v>6446</v>
      </c>
      <c r="G10" s="19">
        <v>3767</v>
      </c>
      <c r="H10" s="20"/>
      <c r="I10" s="21" t="s">
        <v>12</v>
      </c>
      <c r="J10" s="19">
        <v>650703</v>
      </c>
      <c r="K10" s="19">
        <v>83812</v>
      </c>
      <c r="L10" s="19">
        <v>234267</v>
      </c>
      <c r="M10" s="19">
        <v>115935</v>
      </c>
      <c r="N10" s="19">
        <v>92211</v>
      </c>
      <c r="O10" s="19">
        <v>124478</v>
      </c>
      <c r="P10" s="11">
        <f t="shared" si="3"/>
        <v>2077.9872325885144</v>
      </c>
      <c r="Q10" s="11">
        <f>VLOOKUP(I10,'2017'!$I$7:$P$92,8,0)</f>
        <v>2029.5388482991593</v>
      </c>
      <c r="R10" s="25">
        <f t="shared" si="2"/>
        <v>1.023871622033723</v>
      </c>
    </row>
    <row r="11" spans="1:20" ht="15.75">
      <c r="A11" s="18" t="s">
        <v>13</v>
      </c>
      <c r="B11" s="19">
        <v>418454</v>
      </c>
      <c r="C11" s="19">
        <v>212819</v>
      </c>
      <c r="D11" s="19">
        <v>166694</v>
      </c>
      <c r="E11" s="19">
        <v>25504</v>
      </c>
      <c r="F11" s="19">
        <v>9472</v>
      </c>
      <c r="G11" s="19">
        <v>3965</v>
      </c>
      <c r="H11" s="20"/>
      <c r="I11" s="21" t="s">
        <v>13</v>
      </c>
      <c r="J11" s="19">
        <v>1141046</v>
      </c>
      <c r="K11" s="19">
        <v>254611</v>
      </c>
      <c r="L11" s="19">
        <v>455053</v>
      </c>
      <c r="M11" s="19">
        <v>147715</v>
      </c>
      <c r="N11" s="19">
        <v>136014</v>
      </c>
      <c r="O11" s="19">
        <v>147653</v>
      </c>
      <c r="P11" s="11">
        <f t="shared" si="3"/>
        <v>2726.8134609777899</v>
      </c>
      <c r="Q11" s="11">
        <f>VLOOKUP(I11,'2017'!$I$7:$P$92,8,0)</f>
        <v>2698.7869222756976</v>
      </c>
      <c r="R11" s="25">
        <f t="shared" si="2"/>
        <v>1.0103848653151393</v>
      </c>
    </row>
    <row r="12" spans="1:20" ht="15.75">
      <c r="A12" s="18" t="s">
        <v>14</v>
      </c>
      <c r="B12" s="19">
        <v>699130</v>
      </c>
      <c r="C12" s="19">
        <v>375464</v>
      </c>
      <c r="D12" s="19">
        <v>258804</v>
      </c>
      <c r="E12" s="19">
        <v>41849</v>
      </c>
      <c r="F12" s="19">
        <v>16751</v>
      </c>
      <c r="G12" s="19">
        <v>6262</v>
      </c>
      <c r="H12" s="20"/>
      <c r="I12" s="21" t="s">
        <v>14</v>
      </c>
      <c r="J12" s="19">
        <v>2119184</v>
      </c>
      <c r="K12" s="19">
        <v>525997</v>
      </c>
      <c r="L12" s="19">
        <v>812987</v>
      </c>
      <c r="M12" s="19">
        <v>302862</v>
      </c>
      <c r="N12" s="19">
        <v>238552</v>
      </c>
      <c r="O12" s="19">
        <v>238786</v>
      </c>
      <c r="P12" s="11">
        <f t="shared" si="3"/>
        <v>3031.1730293364612</v>
      </c>
      <c r="Q12" s="11">
        <f>VLOOKUP(I12,'2017'!$I$7:$P$92,8,0)</f>
        <v>2965.9302858777373</v>
      </c>
      <c r="R12" s="25">
        <f t="shared" si="2"/>
        <v>1.0219973961523563</v>
      </c>
    </row>
    <row r="13" spans="1:20" ht="15.75">
      <c r="A13" s="18" t="s">
        <v>15</v>
      </c>
      <c r="B13" s="19">
        <v>265486</v>
      </c>
      <c r="C13" s="19">
        <v>139495</v>
      </c>
      <c r="D13" s="19">
        <v>100109</v>
      </c>
      <c r="E13" s="19">
        <v>16407</v>
      </c>
      <c r="F13" s="19">
        <v>6193</v>
      </c>
      <c r="G13" s="19">
        <v>3282</v>
      </c>
      <c r="H13" s="20"/>
      <c r="I13" s="21" t="s">
        <v>15</v>
      </c>
      <c r="J13" s="19">
        <v>565693</v>
      </c>
      <c r="K13" s="19">
        <v>96362</v>
      </c>
      <c r="L13" s="19">
        <v>211322</v>
      </c>
      <c r="M13" s="19">
        <v>83874</v>
      </c>
      <c r="N13" s="19">
        <v>71182</v>
      </c>
      <c r="O13" s="19">
        <v>102953</v>
      </c>
      <c r="P13" s="11">
        <f t="shared" si="3"/>
        <v>2130.782790806295</v>
      </c>
      <c r="Q13" s="11">
        <f>VLOOKUP(I13,'2017'!$I$7:$P$92,8,0)</f>
        <v>2083.248977141076</v>
      </c>
      <c r="R13" s="25">
        <f t="shared" si="2"/>
        <v>1.0228171544480735</v>
      </c>
    </row>
    <row r="14" spans="1:20" ht="15.75">
      <c r="A14" s="18" t="s">
        <v>16</v>
      </c>
      <c r="B14" s="19">
        <v>338649</v>
      </c>
      <c r="C14" s="19">
        <v>170146</v>
      </c>
      <c r="D14" s="19">
        <v>131953</v>
      </c>
      <c r="E14" s="19">
        <v>23423</v>
      </c>
      <c r="F14" s="19">
        <v>8964</v>
      </c>
      <c r="G14" s="19">
        <v>4163</v>
      </c>
      <c r="H14" s="20"/>
      <c r="I14" s="21" t="s">
        <v>16</v>
      </c>
      <c r="J14" s="19">
        <v>828880</v>
      </c>
      <c r="K14" s="19">
        <v>86444</v>
      </c>
      <c r="L14" s="19">
        <v>304545</v>
      </c>
      <c r="M14" s="19">
        <v>157719</v>
      </c>
      <c r="N14" s="19">
        <v>126629</v>
      </c>
      <c r="O14" s="19">
        <v>153543</v>
      </c>
      <c r="P14" s="11">
        <f t="shared" si="3"/>
        <v>2447.6079952989671</v>
      </c>
      <c r="Q14" s="11">
        <f>VLOOKUP(I14,'2017'!$I$7:$P$92,8,0)</f>
        <v>2408.1558519260179</v>
      </c>
      <c r="R14" s="25">
        <f t="shared" si="2"/>
        <v>1.0163827201388962</v>
      </c>
    </row>
    <row r="15" spans="1:20" ht="15.75">
      <c r="A15" s="18" t="s">
        <v>17</v>
      </c>
      <c r="B15" s="19">
        <v>183774</v>
      </c>
      <c r="C15" s="19">
        <v>111010</v>
      </c>
      <c r="D15" s="19">
        <v>59103</v>
      </c>
      <c r="E15" s="19">
        <v>8790</v>
      </c>
      <c r="F15" s="19">
        <v>3274</v>
      </c>
      <c r="G15" s="19">
        <v>1597</v>
      </c>
      <c r="H15" s="20"/>
      <c r="I15" s="21" t="s">
        <v>17</v>
      </c>
      <c r="J15" s="19">
        <v>456308</v>
      </c>
      <c r="K15" s="19">
        <v>107906</v>
      </c>
      <c r="L15" s="19">
        <v>185050</v>
      </c>
      <c r="M15" s="19">
        <v>57337</v>
      </c>
      <c r="N15" s="19">
        <v>44358</v>
      </c>
      <c r="O15" s="19">
        <v>61657</v>
      </c>
      <c r="P15" s="11">
        <f t="shared" si="3"/>
        <v>2482.9845353532055</v>
      </c>
      <c r="Q15" s="11">
        <f>VLOOKUP(I15,'2017'!$I$7:$P$92,8,0)</f>
        <v>2358.951094882385</v>
      </c>
      <c r="R15" s="25">
        <f t="shared" si="2"/>
        <v>1.0525799117836332</v>
      </c>
    </row>
    <row r="16" spans="1:20" ht="15.75">
      <c r="A16" s="18" t="s">
        <v>18</v>
      </c>
      <c r="B16" s="19">
        <v>320142</v>
      </c>
      <c r="C16" s="19">
        <v>181309</v>
      </c>
      <c r="D16" s="19">
        <v>113497</v>
      </c>
      <c r="E16" s="19">
        <v>17141</v>
      </c>
      <c r="F16" s="19">
        <v>6131</v>
      </c>
      <c r="G16" s="19">
        <v>2064</v>
      </c>
      <c r="H16" s="20"/>
      <c r="I16" s="21" t="s">
        <v>18</v>
      </c>
      <c r="J16" s="19">
        <v>1003071</v>
      </c>
      <c r="K16" s="19">
        <v>312785</v>
      </c>
      <c r="L16" s="19">
        <v>396184</v>
      </c>
      <c r="M16" s="19">
        <v>126055</v>
      </c>
      <c r="N16" s="19">
        <v>88759</v>
      </c>
      <c r="O16" s="19">
        <v>79288</v>
      </c>
      <c r="P16" s="11">
        <f t="shared" si="3"/>
        <v>3133.2065146091422</v>
      </c>
      <c r="Q16" s="11">
        <f>VLOOKUP(I16,'2017'!$I$7:$P$92,8,0)</f>
        <v>2159.297545992476</v>
      </c>
      <c r="R16" s="25">
        <f t="shared" si="2"/>
        <v>1.4510304614684446</v>
      </c>
    </row>
    <row r="17" spans="1:18" ht="15.75">
      <c r="A17" s="18" t="s">
        <v>19</v>
      </c>
      <c r="B17" s="19">
        <v>339283</v>
      </c>
      <c r="C17" s="19">
        <v>199764</v>
      </c>
      <c r="D17" s="19">
        <v>115914</v>
      </c>
      <c r="E17" s="19">
        <v>15555</v>
      </c>
      <c r="F17" s="19">
        <v>5418</v>
      </c>
      <c r="G17" s="19">
        <v>2632</v>
      </c>
      <c r="H17" s="20"/>
      <c r="I17" s="21" t="s">
        <v>19</v>
      </c>
      <c r="J17" s="19">
        <v>759989</v>
      </c>
      <c r="K17" s="19">
        <v>185025</v>
      </c>
      <c r="L17" s="19">
        <v>299859</v>
      </c>
      <c r="M17" s="19">
        <v>109927</v>
      </c>
      <c r="N17" s="19">
        <v>74161</v>
      </c>
      <c r="O17" s="19">
        <v>91017</v>
      </c>
      <c r="P17" s="11">
        <f t="shared" si="3"/>
        <v>2239.9854988313591</v>
      </c>
      <c r="Q17" s="11">
        <f>VLOOKUP(I17,'2017'!$I$7:$P$92,8,0)</f>
        <v>2212.4539578844951</v>
      </c>
      <c r="R17" s="25">
        <f t="shared" si="2"/>
        <v>1.0124438932836319</v>
      </c>
    </row>
    <row r="18" spans="1:18" ht="15.75">
      <c r="A18" s="18" t="s">
        <v>20</v>
      </c>
      <c r="B18" s="19">
        <v>2637197</v>
      </c>
      <c r="C18" s="19">
        <v>904962</v>
      </c>
      <c r="D18" s="19">
        <v>1223896</v>
      </c>
      <c r="E18" s="19">
        <v>309411</v>
      </c>
      <c r="F18" s="19">
        <v>131747</v>
      </c>
      <c r="G18" s="19">
        <v>67181</v>
      </c>
      <c r="H18" s="20"/>
      <c r="I18" s="21" t="s">
        <v>20</v>
      </c>
      <c r="J18" s="19">
        <v>11803291</v>
      </c>
      <c r="K18" s="19">
        <v>626759</v>
      </c>
      <c r="L18" s="19">
        <v>4346548</v>
      </c>
      <c r="M18" s="19">
        <v>2236863</v>
      </c>
      <c r="N18" s="19">
        <v>1902225</v>
      </c>
      <c r="O18" s="19">
        <v>2690896</v>
      </c>
      <c r="P18" s="11">
        <f t="shared" si="3"/>
        <v>4475.6955964988583</v>
      </c>
      <c r="Q18" s="11">
        <f>VLOOKUP(I18,'2017'!$I$7:$P$92,8,0)</f>
        <v>4401.3076461786577</v>
      </c>
      <c r="R18" s="25">
        <f t="shared" si="2"/>
        <v>1.0169013294003173</v>
      </c>
    </row>
    <row r="19" spans="1:18" ht="15.75">
      <c r="A19" s="18" t="s">
        <v>21</v>
      </c>
      <c r="B19" s="19">
        <v>239585</v>
      </c>
      <c r="C19" s="19">
        <v>143772</v>
      </c>
      <c r="D19" s="19">
        <v>79014</v>
      </c>
      <c r="E19" s="19">
        <v>11187</v>
      </c>
      <c r="F19" s="19">
        <v>3923</v>
      </c>
      <c r="G19" s="19">
        <v>1689</v>
      </c>
      <c r="H19" s="20"/>
      <c r="I19" s="21" t="s">
        <v>21</v>
      </c>
      <c r="J19" s="19">
        <v>625838</v>
      </c>
      <c r="K19" s="19">
        <v>136001</v>
      </c>
      <c r="L19" s="19">
        <v>288657</v>
      </c>
      <c r="M19" s="19">
        <v>81440</v>
      </c>
      <c r="N19" s="19">
        <v>56165</v>
      </c>
      <c r="O19" s="19">
        <v>63575</v>
      </c>
      <c r="P19" s="11">
        <f t="shared" si="3"/>
        <v>2612.1752196506459</v>
      </c>
      <c r="Q19" s="11">
        <f>VLOOKUP(I19,'2017'!$I$7:$P$92,8,0)</f>
        <v>2539.9263082841276</v>
      </c>
      <c r="R19" s="25">
        <f t="shared" si="2"/>
        <v>1.0284452785621669</v>
      </c>
    </row>
    <row r="20" spans="1:18" ht="15.75">
      <c r="A20" s="18" t="s">
        <v>22</v>
      </c>
      <c r="B20" s="19">
        <v>335796</v>
      </c>
      <c r="C20" s="19">
        <v>184290</v>
      </c>
      <c r="D20" s="19">
        <v>119376</v>
      </c>
      <c r="E20" s="19">
        <v>20840</v>
      </c>
      <c r="F20" s="19">
        <v>7573</v>
      </c>
      <c r="G20" s="19">
        <v>3717</v>
      </c>
      <c r="H20" s="20"/>
      <c r="I20" s="21" t="s">
        <v>22</v>
      </c>
      <c r="J20" s="19">
        <v>763753</v>
      </c>
      <c r="K20" s="19">
        <v>128789</v>
      </c>
      <c r="L20" s="19">
        <v>245117</v>
      </c>
      <c r="M20" s="19">
        <v>136575</v>
      </c>
      <c r="N20" s="19">
        <v>109743</v>
      </c>
      <c r="O20" s="19">
        <v>143529</v>
      </c>
      <c r="P20" s="11">
        <f t="shared" si="3"/>
        <v>2274.455324065802</v>
      </c>
      <c r="Q20" s="11">
        <f>VLOOKUP(I20,'2017'!$I$7:$P$92,8,0)</f>
        <v>2266.9903069310444</v>
      </c>
      <c r="R20" s="25">
        <f t="shared" si="2"/>
        <v>1.0032929197411802</v>
      </c>
    </row>
    <row r="21" spans="1:18" ht="15.75">
      <c r="A21" s="18" t="s">
        <v>23</v>
      </c>
      <c r="B21" s="19">
        <v>308837</v>
      </c>
      <c r="C21" s="19">
        <v>180652</v>
      </c>
      <c r="D21" s="19">
        <v>101963</v>
      </c>
      <c r="E21" s="19">
        <v>16680</v>
      </c>
      <c r="F21" s="19">
        <v>6112</v>
      </c>
      <c r="G21" s="19">
        <v>3430</v>
      </c>
      <c r="H21" s="20"/>
      <c r="I21" s="21" t="s">
        <v>23</v>
      </c>
      <c r="J21" s="19">
        <v>616720</v>
      </c>
      <c r="K21" s="19">
        <v>126337</v>
      </c>
      <c r="L21" s="19">
        <v>215544</v>
      </c>
      <c r="M21" s="19">
        <v>96415</v>
      </c>
      <c r="N21" s="19">
        <v>77050</v>
      </c>
      <c r="O21" s="19">
        <v>101374</v>
      </c>
      <c r="P21" s="11">
        <f t="shared" si="3"/>
        <v>1996.9109918824493</v>
      </c>
      <c r="Q21" s="11">
        <f>VLOOKUP(I21,'2017'!$I$7:$P$92,8,0)</f>
        <v>1918.0027135601708</v>
      </c>
      <c r="R21" s="25">
        <f t="shared" si="2"/>
        <v>1.041140858542275</v>
      </c>
    </row>
    <row r="22" spans="1:18" ht="15.75">
      <c r="A22" s="18" t="s">
        <v>24</v>
      </c>
      <c r="B22" s="19">
        <v>314858</v>
      </c>
      <c r="C22" s="19">
        <v>199536</v>
      </c>
      <c r="D22" s="19">
        <v>95340</v>
      </c>
      <c r="E22" s="19">
        <v>13548</v>
      </c>
      <c r="F22" s="19">
        <v>4667</v>
      </c>
      <c r="G22" s="19">
        <v>1767</v>
      </c>
      <c r="H22" s="20"/>
      <c r="I22" s="21" t="s">
        <v>24</v>
      </c>
      <c r="J22" s="19">
        <v>736035</v>
      </c>
      <c r="K22" s="19">
        <v>238986</v>
      </c>
      <c r="L22" s="19">
        <v>265101</v>
      </c>
      <c r="M22" s="19">
        <v>98054</v>
      </c>
      <c r="N22" s="19">
        <v>66296</v>
      </c>
      <c r="O22" s="19">
        <v>67598</v>
      </c>
      <c r="P22" s="11">
        <f t="shared" si="3"/>
        <v>2337.6728557000301</v>
      </c>
      <c r="Q22" s="11">
        <f>VLOOKUP(I22,'2017'!$I$7:$P$92,8,0)</f>
        <v>2294.1312670801781</v>
      </c>
      <c r="R22" s="25">
        <f t="shared" si="2"/>
        <v>1.0189795541539648</v>
      </c>
    </row>
    <row r="23" spans="1:18" ht="15.75">
      <c r="A23" s="18" t="s">
        <v>25</v>
      </c>
      <c r="B23" s="19">
        <v>436905</v>
      </c>
      <c r="C23" s="19">
        <v>237983</v>
      </c>
      <c r="D23" s="19">
        <v>156008</v>
      </c>
      <c r="E23" s="19">
        <v>26956</v>
      </c>
      <c r="F23" s="19">
        <v>10106</v>
      </c>
      <c r="G23" s="19">
        <v>5852</v>
      </c>
      <c r="H23" s="20"/>
      <c r="I23" s="21" t="s">
        <v>25</v>
      </c>
      <c r="J23" s="19">
        <v>822894</v>
      </c>
      <c r="K23" s="19">
        <v>134718</v>
      </c>
      <c r="L23" s="19">
        <v>348397</v>
      </c>
      <c r="M23" s="19">
        <v>118601</v>
      </c>
      <c r="N23" s="19">
        <v>87450</v>
      </c>
      <c r="O23" s="19">
        <v>133728</v>
      </c>
      <c r="P23" s="11">
        <f t="shared" si="3"/>
        <v>1883.4620798571773</v>
      </c>
      <c r="Q23" s="11">
        <f>VLOOKUP(I23,'2017'!$I$7:$P$92,8,0)</f>
        <v>1833.0891913688959</v>
      </c>
      <c r="R23" s="25">
        <f t="shared" si="2"/>
        <v>1.0274797804304681</v>
      </c>
    </row>
    <row r="24" spans="1:18" ht="15.75">
      <c r="A24" s="18" t="s">
        <v>26</v>
      </c>
      <c r="B24" s="19">
        <v>356790</v>
      </c>
      <c r="C24" s="19">
        <v>184390</v>
      </c>
      <c r="D24" s="19">
        <v>129491</v>
      </c>
      <c r="E24" s="19">
        <v>27750</v>
      </c>
      <c r="F24" s="19">
        <v>10274</v>
      </c>
      <c r="G24" s="19">
        <v>4885</v>
      </c>
      <c r="H24" s="20"/>
      <c r="I24" s="21" t="s">
        <v>26</v>
      </c>
      <c r="J24" s="19">
        <v>969423</v>
      </c>
      <c r="K24" s="19">
        <v>119273</v>
      </c>
      <c r="L24" s="19">
        <v>318032</v>
      </c>
      <c r="M24" s="19">
        <v>200871</v>
      </c>
      <c r="N24" s="19">
        <v>146679</v>
      </c>
      <c r="O24" s="19">
        <v>184568</v>
      </c>
      <c r="P24" s="11">
        <f t="shared" si="3"/>
        <v>2717.0688640376693</v>
      </c>
      <c r="Q24" s="11">
        <f>VLOOKUP(I24,'2017'!$I$7:$P$92,8,0)</f>
        <v>2698.8679158165696</v>
      </c>
      <c r="R24" s="25">
        <f t="shared" si="2"/>
        <v>1.0067439195947434</v>
      </c>
    </row>
    <row r="25" spans="1:18" ht="15.75">
      <c r="A25" s="18" t="s">
        <v>27</v>
      </c>
      <c r="B25" s="19">
        <v>324798</v>
      </c>
      <c r="C25" s="19">
        <v>147059</v>
      </c>
      <c r="D25" s="19">
        <v>140781</v>
      </c>
      <c r="E25" s="19">
        <v>23473</v>
      </c>
      <c r="F25" s="19">
        <v>9399</v>
      </c>
      <c r="G25" s="19">
        <v>4086</v>
      </c>
      <c r="H25" s="20"/>
      <c r="I25" s="21" t="s">
        <v>27</v>
      </c>
      <c r="J25" s="19">
        <v>948628</v>
      </c>
      <c r="K25" s="19">
        <v>145586</v>
      </c>
      <c r="L25" s="19">
        <v>381953</v>
      </c>
      <c r="M25" s="19">
        <v>148261</v>
      </c>
      <c r="N25" s="19">
        <v>121952</v>
      </c>
      <c r="O25" s="19">
        <v>150876</v>
      </c>
      <c r="P25" s="11">
        <f t="shared" si="3"/>
        <v>2920.6706937850604</v>
      </c>
      <c r="Q25" s="11">
        <f>VLOOKUP(I25,'2017'!$I$7:$P$92,8,0)</f>
        <v>2852.9872089003425</v>
      </c>
      <c r="R25" s="25">
        <f t="shared" si="2"/>
        <v>1.0237237253197522</v>
      </c>
    </row>
    <row r="26" spans="1:18" ht="15.75">
      <c r="A26" s="18" t="s">
        <v>99</v>
      </c>
      <c r="B26" s="19">
        <v>3138888</v>
      </c>
      <c r="C26" s="19">
        <v>646245</v>
      </c>
      <c r="D26" s="19">
        <v>1486119</v>
      </c>
      <c r="E26" s="19">
        <v>533972</v>
      </c>
      <c r="F26" s="19">
        <v>299733</v>
      </c>
      <c r="G26" s="19">
        <v>172819</v>
      </c>
      <c r="H26" s="20"/>
      <c r="I26" s="21" t="s">
        <v>28</v>
      </c>
      <c r="J26" s="19">
        <v>21355079</v>
      </c>
      <c r="K26" s="19">
        <v>580421</v>
      </c>
      <c r="L26" s="19">
        <v>5005703</v>
      </c>
      <c r="M26" s="19">
        <v>3824657</v>
      </c>
      <c r="N26" s="19">
        <v>4279029</v>
      </c>
      <c r="O26" s="19">
        <v>7665269</v>
      </c>
      <c r="P26" s="11">
        <f t="shared" si="3"/>
        <v>6803.3899266236958</v>
      </c>
      <c r="Q26" s="11">
        <f>VLOOKUP(I26,'2017'!$I$7:$P$92,8,0)</f>
        <v>6831.7980053296851</v>
      </c>
      <c r="R26" s="25">
        <f t="shared" si="2"/>
        <v>0.99584178591289918</v>
      </c>
    </row>
    <row r="27" spans="1:18" ht="15.75">
      <c r="A27" s="18" t="s">
        <v>29</v>
      </c>
      <c r="B27" s="19">
        <v>212439</v>
      </c>
      <c r="C27" s="19">
        <v>122124</v>
      </c>
      <c r="D27" s="19">
        <v>73389</v>
      </c>
      <c r="E27" s="19">
        <v>11790</v>
      </c>
      <c r="F27" s="19">
        <v>3894</v>
      </c>
      <c r="G27" s="19">
        <v>1242</v>
      </c>
      <c r="H27" s="20"/>
      <c r="I27" s="21" t="s">
        <v>29</v>
      </c>
      <c r="J27" s="19">
        <v>542432</v>
      </c>
      <c r="K27" s="19">
        <v>78086</v>
      </c>
      <c r="L27" s="19">
        <v>274182</v>
      </c>
      <c r="M27" s="19">
        <v>87106</v>
      </c>
      <c r="N27" s="19">
        <v>56547</v>
      </c>
      <c r="O27" s="19">
        <v>46511</v>
      </c>
      <c r="P27" s="11">
        <f t="shared" si="3"/>
        <v>2553.3541393058713</v>
      </c>
      <c r="Q27" s="11">
        <f>VLOOKUP(I27,'2017'!$I$7:$P$92,8,0)</f>
        <v>2471.7196807099622</v>
      </c>
      <c r="R27" s="25">
        <f t="shared" si="2"/>
        <v>1.0330273935321261</v>
      </c>
    </row>
    <row r="28" spans="1:18" ht="15.75">
      <c r="A28" s="18" t="s">
        <v>30</v>
      </c>
      <c r="B28" s="19">
        <v>241640</v>
      </c>
      <c r="C28" s="19">
        <v>131412</v>
      </c>
      <c r="D28" s="19">
        <v>88840</v>
      </c>
      <c r="E28" s="19">
        <v>14451</v>
      </c>
      <c r="F28" s="19">
        <v>5056</v>
      </c>
      <c r="G28" s="19">
        <v>1881</v>
      </c>
      <c r="H28" s="20"/>
      <c r="I28" s="21" t="s">
        <v>30</v>
      </c>
      <c r="J28" s="19">
        <v>695848</v>
      </c>
      <c r="K28" s="19">
        <v>148867</v>
      </c>
      <c r="L28" s="19">
        <v>290072</v>
      </c>
      <c r="M28" s="19">
        <v>108022</v>
      </c>
      <c r="N28" s="19">
        <v>74922</v>
      </c>
      <c r="O28" s="19">
        <v>73965</v>
      </c>
      <c r="P28" s="11">
        <f t="shared" si="3"/>
        <v>2879.6887932461514</v>
      </c>
      <c r="Q28" s="11">
        <f>VLOOKUP(I28,'2017'!$I$7:$P$92,8,0)</f>
        <v>2823.1572579628805</v>
      </c>
      <c r="R28" s="25">
        <f t="shared" si="2"/>
        <v>1.0200242246951778</v>
      </c>
    </row>
    <row r="29" spans="1:18" ht="15.75">
      <c r="A29" s="18" t="s">
        <v>31</v>
      </c>
      <c r="B29" s="19">
        <v>314949</v>
      </c>
      <c r="C29" s="19">
        <v>165097</v>
      </c>
      <c r="D29" s="19">
        <v>123214</v>
      </c>
      <c r="E29" s="19">
        <v>18564</v>
      </c>
      <c r="F29" s="19">
        <v>6120</v>
      </c>
      <c r="G29" s="19">
        <v>1954</v>
      </c>
      <c r="H29" s="20"/>
      <c r="I29" s="21" t="s">
        <v>31</v>
      </c>
      <c r="J29" s="19">
        <v>793312</v>
      </c>
      <c r="K29" s="19">
        <v>162539</v>
      </c>
      <c r="L29" s="19">
        <v>329759</v>
      </c>
      <c r="M29" s="19">
        <v>137498</v>
      </c>
      <c r="N29" s="19">
        <v>89213</v>
      </c>
      <c r="O29" s="19">
        <v>74303</v>
      </c>
      <c r="P29" s="11">
        <f t="shared" si="3"/>
        <v>2518.8586088541319</v>
      </c>
      <c r="Q29" s="11">
        <f>VLOOKUP(I29,'2017'!$I$7:$P$92,8,0)</f>
        <v>2429.0515846081557</v>
      </c>
      <c r="R29" s="25">
        <f t="shared" si="2"/>
        <v>1.0369720531317836</v>
      </c>
    </row>
    <row r="30" spans="1:18" ht="15.75">
      <c r="A30" s="18" t="s">
        <v>32</v>
      </c>
      <c r="B30" s="19">
        <v>286309</v>
      </c>
      <c r="C30" s="19">
        <v>156150</v>
      </c>
      <c r="D30" s="19">
        <v>103338</v>
      </c>
      <c r="E30" s="19">
        <v>17922</v>
      </c>
      <c r="F30" s="19">
        <v>6461</v>
      </c>
      <c r="G30" s="19">
        <v>2438</v>
      </c>
      <c r="H30" s="20"/>
      <c r="I30" s="21" t="s">
        <v>32</v>
      </c>
      <c r="J30" s="19">
        <v>954900</v>
      </c>
      <c r="K30" s="19">
        <v>267596</v>
      </c>
      <c r="L30" s="19">
        <v>368907</v>
      </c>
      <c r="M30" s="19">
        <v>131579</v>
      </c>
      <c r="N30" s="19">
        <v>94258</v>
      </c>
      <c r="O30" s="19">
        <v>92560</v>
      </c>
      <c r="P30" s="11">
        <f t="shared" si="3"/>
        <v>3335.2077650370757</v>
      </c>
      <c r="Q30" s="11">
        <f>VLOOKUP(I30,'2017'!$I$7:$P$92,8,0)</f>
        <v>3269.3525598699298</v>
      </c>
      <c r="R30" s="25">
        <f t="shared" si="2"/>
        <v>1.0201431947032857</v>
      </c>
    </row>
    <row r="31" spans="1:18" ht="30.75">
      <c r="A31" s="18" t="s">
        <v>33</v>
      </c>
      <c r="B31" s="19">
        <v>348299</v>
      </c>
      <c r="C31" s="19">
        <v>139190</v>
      </c>
      <c r="D31" s="19">
        <v>155986</v>
      </c>
      <c r="E31" s="19">
        <v>34174</v>
      </c>
      <c r="F31" s="19">
        <v>14311</v>
      </c>
      <c r="G31" s="19">
        <v>4638</v>
      </c>
      <c r="H31" s="20"/>
      <c r="I31" s="21" t="s">
        <v>33</v>
      </c>
      <c r="J31" s="19">
        <v>829895</v>
      </c>
      <c r="K31" s="19">
        <v>24558</v>
      </c>
      <c r="L31" s="19">
        <v>258180</v>
      </c>
      <c r="M31" s="19">
        <v>180360</v>
      </c>
      <c r="N31" s="19">
        <v>184291</v>
      </c>
      <c r="O31" s="19">
        <v>182506</v>
      </c>
      <c r="P31" s="11">
        <f t="shared" si="3"/>
        <v>2382.7085349082254</v>
      </c>
      <c r="Q31" s="11">
        <f>VLOOKUP(I31,'2017'!$I$7:$P$92,8,0)</f>
        <v>2322.4363527498786</v>
      </c>
      <c r="R31" s="25">
        <f t="shared" si="2"/>
        <v>1.0259521351734706</v>
      </c>
    </row>
    <row r="32" spans="1:18" ht="15.75">
      <c r="A32" s="18" t="s">
        <v>34</v>
      </c>
      <c r="B32" s="19">
        <v>571434</v>
      </c>
      <c r="C32" s="19">
        <v>240202</v>
      </c>
      <c r="D32" s="19">
        <v>256213</v>
      </c>
      <c r="E32" s="19">
        <v>48473</v>
      </c>
      <c r="F32" s="19">
        <v>18587</v>
      </c>
      <c r="G32" s="19">
        <v>7959</v>
      </c>
      <c r="H32" s="20"/>
      <c r="I32" s="21" t="s">
        <v>34</v>
      </c>
      <c r="J32" s="19">
        <v>2130010</v>
      </c>
      <c r="K32" s="19">
        <v>296234</v>
      </c>
      <c r="L32" s="19">
        <v>928422</v>
      </c>
      <c r="M32" s="19">
        <v>345338</v>
      </c>
      <c r="N32" s="19">
        <v>257043</v>
      </c>
      <c r="O32" s="19">
        <v>302973</v>
      </c>
      <c r="P32" s="11">
        <f t="shared" si="3"/>
        <v>3727.4820889201555</v>
      </c>
      <c r="Q32" s="11">
        <f>VLOOKUP(I32,'2017'!$I$7:$P$92,8,0)</f>
        <v>3667.1339854088014</v>
      </c>
      <c r="R32" s="25">
        <f t="shared" si="2"/>
        <v>1.0164564762976958</v>
      </c>
    </row>
    <row r="33" spans="1:18" ht="15.75">
      <c r="A33" s="18" t="s">
        <v>35</v>
      </c>
      <c r="B33" s="19">
        <v>231942</v>
      </c>
      <c r="C33" s="19">
        <v>89575</v>
      </c>
      <c r="D33" s="19">
        <v>103113</v>
      </c>
      <c r="E33" s="19">
        <v>24805</v>
      </c>
      <c r="F33" s="19">
        <v>9338</v>
      </c>
      <c r="G33" s="19">
        <v>5111</v>
      </c>
      <c r="H33" s="20"/>
      <c r="I33" s="21" t="s">
        <v>35</v>
      </c>
      <c r="J33" s="19">
        <v>456860</v>
      </c>
      <c r="K33" s="19">
        <v>53133</v>
      </c>
      <c r="L33" s="19">
        <v>134351</v>
      </c>
      <c r="M33" s="19">
        <v>92009</v>
      </c>
      <c r="N33" s="19">
        <v>73082</v>
      </c>
      <c r="O33" s="19">
        <v>104285</v>
      </c>
      <c r="P33" s="11">
        <f t="shared" si="3"/>
        <v>1969.7165670728027</v>
      </c>
      <c r="Q33" s="11">
        <f>VLOOKUP(I33,'2017'!$I$7:$P$92,8,0)</f>
        <v>1909.237669726692</v>
      </c>
      <c r="R33" s="25">
        <f t="shared" si="2"/>
        <v>1.0316769872630724</v>
      </c>
    </row>
    <row r="34" spans="1:18" ht="15.75">
      <c r="A34" s="18" t="s">
        <v>36</v>
      </c>
      <c r="B34" s="19">
        <v>184670</v>
      </c>
      <c r="C34" s="19">
        <v>105350</v>
      </c>
      <c r="D34" s="19">
        <v>65988</v>
      </c>
      <c r="E34" s="19">
        <v>8990</v>
      </c>
      <c r="F34" s="19">
        <v>3143</v>
      </c>
      <c r="G34" s="19">
        <v>1199</v>
      </c>
      <c r="H34" s="20"/>
      <c r="I34" s="21" t="s">
        <v>36</v>
      </c>
      <c r="J34" s="19">
        <v>521885</v>
      </c>
      <c r="K34" s="19">
        <v>125963</v>
      </c>
      <c r="L34" s="19">
        <v>240353</v>
      </c>
      <c r="M34" s="19">
        <v>65452</v>
      </c>
      <c r="N34" s="19">
        <v>44673</v>
      </c>
      <c r="O34" s="19">
        <v>45444</v>
      </c>
      <c r="P34" s="11">
        <f t="shared" si="3"/>
        <v>2826.0410461905021</v>
      </c>
      <c r="Q34" s="11">
        <f>VLOOKUP(I34,'2017'!$I$7:$P$92,8,0)</f>
        <v>2761.9229830749096</v>
      </c>
      <c r="R34" s="25">
        <f t="shared" si="2"/>
        <v>1.0232150076263924</v>
      </c>
    </row>
    <row r="35" spans="1:18" ht="15.75">
      <c r="A35" s="18" t="s">
        <v>37</v>
      </c>
      <c r="B35" s="19">
        <v>212898</v>
      </c>
      <c r="C35" s="19">
        <v>122832</v>
      </c>
      <c r="D35" s="19">
        <v>73349</v>
      </c>
      <c r="E35" s="19">
        <v>11364</v>
      </c>
      <c r="F35" s="19">
        <v>3759</v>
      </c>
      <c r="G35" s="19">
        <v>1594</v>
      </c>
      <c r="H35" s="20"/>
      <c r="I35" s="21" t="s">
        <v>37</v>
      </c>
      <c r="J35" s="19">
        <v>534835</v>
      </c>
      <c r="K35" s="19">
        <v>124283</v>
      </c>
      <c r="L35" s="19">
        <v>211978</v>
      </c>
      <c r="M35" s="19">
        <v>83909</v>
      </c>
      <c r="N35" s="19">
        <v>54458</v>
      </c>
      <c r="O35" s="19">
        <v>60207</v>
      </c>
      <c r="P35" s="11">
        <f t="shared" si="3"/>
        <v>2512.1654501216544</v>
      </c>
      <c r="Q35" s="11">
        <f>VLOOKUP(I35,'2017'!$I$7:$P$92,8,0)</f>
        <v>2439.8345268047224</v>
      </c>
      <c r="R35" s="25">
        <f t="shared" si="2"/>
        <v>1.0296458315194263</v>
      </c>
    </row>
    <row r="36" spans="1:18" ht="15.75">
      <c r="A36" s="18" t="s">
        <v>100</v>
      </c>
      <c r="B36" s="19">
        <v>1496219</v>
      </c>
      <c r="C36" s="19">
        <v>399749</v>
      </c>
      <c r="D36" s="19">
        <v>734906</v>
      </c>
      <c r="E36" s="19">
        <v>211671</v>
      </c>
      <c r="F36" s="19">
        <v>101836</v>
      </c>
      <c r="G36" s="19">
        <v>48057</v>
      </c>
      <c r="H36" s="20"/>
      <c r="I36" s="21" t="s">
        <v>38</v>
      </c>
      <c r="J36" s="19">
        <v>8362640</v>
      </c>
      <c r="K36" s="19">
        <v>661659</v>
      </c>
      <c r="L36" s="19">
        <v>2702152</v>
      </c>
      <c r="M36" s="19">
        <v>1550077</v>
      </c>
      <c r="N36" s="19">
        <v>1471548</v>
      </c>
      <c r="O36" s="19">
        <v>1977204</v>
      </c>
      <c r="P36" s="11">
        <f t="shared" si="3"/>
        <v>5589.1817975844442</v>
      </c>
      <c r="Q36" s="11">
        <f>VLOOKUP(I36,'2017'!$I$7:$P$92,8,0)</f>
        <v>5601.1923372712345</v>
      </c>
      <c r="R36" s="25">
        <f t="shared" si="2"/>
        <v>0.99785571732524336</v>
      </c>
    </row>
    <row r="37" spans="1:18" ht="15.75">
      <c r="A37" s="18" t="s">
        <v>39</v>
      </c>
      <c r="B37" s="19">
        <v>9691</v>
      </c>
      <c r="C37" s="19">
        <v>4018</v>
      </c>
      <c r="D37" s="19">
        <v>3795</v>
      </c>
      <c r="E37" s="19">
        <v>1095</v>
      </c>
      <c r="F37" s="19">
        <v>438</v>
      </c>
      <c r="G37" s="19">
        <v>345</v>
      </c>
      <c r="H37" s="20"/>
      <c r="I37" s="21" t="s">
        <v>39</v>
      </c>
      <c r="J37" s="19">
        <v>20610</v>
      </c>
      <c r="K37" s="19">
        <v>2929</v>
      </c>
      <c r="L37" s="19">
        <v>6311</v>
      </c>
      <c r="M37" s="19">
        <v>4128</v>
      </c>
      <c r="N37" s="19">
        <v>2579</v>
      </c>
      <c r="O37" s="19">
        <v>4663</v>
      </c>
      <c r="P37" s="11">
        <f t="shared" si="3"/>
        <v>2126.7155092353728</v>
      </c>
      <c r="Q37" s="11">
        <f>VLOOKUP(I37,'2017'!$I$7:$P$92,8,0)</f>
        <v>2050.565326633166</v>
      </c>
      <c r="R37" s="25">
        <f t="shared" si="2"/>
        <v>1.0371361895244948</v>
      </c>
    </row>
    <row r="38" spans="1:18" ht="15.75">
      <c r="A38" s="18" t="s">
        <v>40</v>
      </c>
      <c r="B38" s="19">
        <v>509554</v>
      </c>
      <c r="C38" s="19">
        <v>335626</v>
      </c>
      <c r="D38" s="19">
        <v>109764</v>
      </c>
      <c r="E38" s="19">
        <v>25806</v>
      </c>
      <c r="F38" s="19">
        <v>15223</v>
      </c>
      <c r="G38" s="19">
        <v>23135</v>
      </c>
      <c r="H38" s="20"/>
      <c r="I38" s="21" t="s">
        <v>40</v>
      </c>
      <c r="J38" s="19">
        <v>1147410</v>
      </c>
      <c r="K38" s="19">
        <v>184460</v>
      </c>
      <c r="L38" s="19">
        <v>101389</v>
      </c>
      <c r="M38" s="19">
        <v>125238</v>
      </c>
      <c r="N38" s="19">
        <v>140289</v>
      </c>
      <c r="O38" s="19">
        <v>596034</v>
      </c>
      <c r="P38" s="11">
        <f t="shared" si="3"/>
        <v>2251.7927442430046</v>
      </c>
      <c r="Q38" s="11">
        <f>VLOOKUP(I38,'2017'!$I$7:$P$92,8,0)</f>
        <v>2175.8176461364519</v>
      </c>
      <c r="R38" s="25">
        <f t="shared" si="2"/>
        <v>1.0349179529090868</v>
      </c>
    </row>
    <row r="39" spans="1:18" ht="15.75">
      <c r="A39" s="18" t="s">
        <v>41</v>
      </c>
      <c r="B39" s="19">
        <v>63039</v>
      </c>
      <c r="C39" s="19">
        <v>40049</v>
      </c>
      <c r="D39" s="19">
        <v>11651</v>
      </c>
      <c r="E39" s="19">
        <v>3872</v>
      </c>
      <c r="F39" s="19">
        <v>2599</v>
      </c>
      <c r="G39" s="19">
        <v>4868</v>
      </c>
      <c r="H39" s="20"/>
      <c r="I39" s="21" t="s">
        <v>41</v>
      </c>
      <c r="J39" s="19">
        <v>93201</v>
      </c>
      <c r="K39" s="19">
        <v>14652</v>
      </c>
      <c r="L39" s="19">
        <v>8064</v>
      </c>
      <c r="M39" s="19">
        <v>5375</v>
      </c>
      <c r="N39" s="19">
        <v>14555</v>
      </c>
      <c r="O39" s="19">
        <v>50555</v>
      </c>
      <c r="P39" s="11">
        <f t="shared" si="3"/>
        <v>1478.4657117022796</v>
      </c>
      <c r="Q39" s="11">
        <f>VLOOKUP(I39,'2017'!$I$7:$P$92,8,0)</f>
        <v>1359.5032064745583</v>
      </c>
      <c r="R39" s="25">
        <f t="shared" si="2"/>
        <v>1.0875043947385847</v>
      </c>
    </row>
    <row r="40" spans="1:18" ht="30.75">
      <c r="A40" s="18" t="s">
        <v>42</v>
      </c>
      <c r="B40" s="19">
        <v>102135</v>
      </c>
      <c r="C40" s="19">
        <v>38776</v>
      </c>
      <c r="D40" s="19">
        <v>42775</v>
      </c>
      <c r="E40" s="19">
        <v>9405</v>
      </c>
      <c r="F40" s="19">
        <v>5212</v>
      </c>
      <c r="G40" s="19">
        <v>5967</v>
      </c>
      <c r="H40" s="20"/>
      <c r="I40" s="21" t="s">
        <v>42</v>
      </c>
      <c r="J40" s="19">
        <v>266152</v>
      </c>
      <c r="K40" s="19">
        <v>16423</v>
      </c>
      <c r="L40" s="19">
        <v>46289</v>
      </c>
      <c r="M40" s="19">
        <v>32090</v>
      </c>
      <c r="N40" s="19">
        <v>42015</v>
      </c>
      <c r="O40" s="19">
        <v>129335</v>
      </c>
      <c r="P40" s="11">
        <f t="shared" si="3"/>
        <v>2605.8843687276644</v>
      </c>
      <c r="Q40" s="11">
        <f>VLOOKUP(I40,'2017'!$I$7:$P$92,8,0)</f>
        <v>2586.4863230462215</v>
      </c>
      <c r="R40" s="25">
        <f t="shared" si="2"/>
        <v>1.0074997673517936</v>
      </c>
    </row>
    <row r="41" spans="1:18" ht="30.75">
      <c r="A41" s="18" t="s">
        <v>43</v>
      </c>
      <c r="B41" s="19">
        <v>104738</v>
      </c>
      <c r="C41" s="19">
        <v>68091</v>
      </c>
      <c r="D41" s="19">
        <v>24794</v>
      </c>
      <c r="E41" s="19">
        <v>4873</v>
      </c>
      <c r="F41" s="19">
        <v>2940</v>
      </c>
      <c r="G41" s="19">
        <v>4040</v>
      </c>
      <c r="H41" s="20"/>
      <c r="I41" s="21" t="s">
        <v>43</v>
      </c>
      <c r="J41" s="19">
        <v>210476</v>
      </c>
      <c r="K41" s="19">
        <v>31101</v>
      </c>
      <c r="L41" s="19">
        <v>31704</v>
      </c>
      <c r="M41" s="19">
        <v>17361</v>
      </c>
      <c r="N41" s="19">
        <v>25968</v>
      </c>
      <c r="O41" s="19">
        <v>104342</v>
      </c>
      <c r="P41" s="11">
        <f t="shared" si="3"/>
        <v>2009.5476331417444</v>
      </c>
      <c r="Q41" s="11">
        <f>VLOOKUP(I41,'2017'!$I$7:$P$92,8,0)</f>
        <v>1922.4513534294108</v>
      </c>
      <c r="R41" s="25">
        <f t="shared" si="2"/>
        <v>1.0453048029314056</v>
      </c>
    </row>
    <row r="42" spans="1:18" ht="30.75">
      <c r="A42" s="18" t="s">
        <v>44</v>
      </c>
      <c r="B42" s="19">
        <v>172139</v>
      </c>
      <c r="C42" s="19">
        <v>109322</v>
      </c>
      <c r="D42" s="19">
        <v>38963</v>
      </c>
      <c r="E42" s="19">
        <v>10660</v>
      </c>
      <c r="F42" s="19">
        <v>5735</v>
      </c>
      <c r="G42" s="19">
        <v>7459</v>
      </c>
      <c r="H42" s="20"/>
      <c r="I42" s="21" t="s">
        <v>44</v>
      </c>
      <c r="J42" s="19">
        <v>403629</v>
      </c>
      <c r="K42" s="19">
        <v>55821</v>
      </c>
      <c r="L42" s="19">
        <v>61970</v>
      </c>
      <c r="M42" s="19">
        <v>39910</v>
      </c>
      <c r="N42" s="19">
        <v>54829</v>
      </c>
      <c r="O42" s="19">
        <v>191099</v>
      </c>
      <c r="P42" s="11">
        <f t="shared" si="3"/>
        <v>2344.7853188411691</v>
      </c>
      <c r="Q42" s="11">
        <f>VLOOKUP(I42,'2017'!$I$7:$P$92,8,0)</f>
        <v>1464.972634870993</v>
      </c>
      <c r="R42" s="25">
        <f t="shared" si="2"/>
        <v>1.6005659512183674</v>
      </c>
    </row>
    <row r="43" spans="1:18" ht="15.75">
      <c r="A43" s="18" t="s">
        <v>45</v>
      </c>
      <c r="B43" s="19">
        <v>216133</v>
      </c>
      <c r="C43" s="19">
        <v>131730</v>
      </c>
      <c r="D43" s="19">
        <v>53476</v>
      </c>
      <c r="E43" s="19">
        <v>10534</v>
      </c>
      <c r="F43" s="19">
        <v>9463</v>
      </c>
      <c r="G43" s="19">
        <v>10930</v>
      </c>
      <c r="H43" s="20"/>
      <c r="I43" s="21" t="s">
        <v>45</v>
      </c>
      <c r="J43" s="19">
        <v>600710</v>
      </c>
      <c r="K43" s="19">
        <v>77404</v>
      </c>
      <c r="L43" s="19">
        <v>71111</v>
      </c>
      <c r="M43" s="19">
        <v>38165</v>
      </c>
      <c r="N43" s="19">
        <v>99316</v>
      </c>
      <c r="O43" s="19">
        <v>314714</v>
      </c>
      <c r="P43" s="11">
        <f t="shared" si="3"/>
        <v>2779.3534536604775</v>
      </c>
      <c r="Q43" s="11">
        <f>VLOOKUP(I43,'2017'!$I$7:$P$92,8,0)</f>
        <v>2361.2829575421611</v>
      </c>
      <c r="R43" s="25">
        <f t="shared" si="2"/>
        <v>1.1770522650760511</v>
      </c>
    </row>
    <row r="44" spans="1:18" ht="15.75">
      <c r="A44" s="18" t="s">
        <v>46</v>
      </c>
      <c r="B44" s="19">
        <v>753689</v>
      </c>
      <c r="C44" s="19">
        <v>450039</v>
      </c>
      <c r="D44" s="19">
        <v>237220</v>
      </c>
      <c r="E44" s="19">
        <v>39037</v>
      </c>
      <c r="F44" s="19">
        <v>15925</v>
      </c>
      <c r="G44" s="19">
        <v>11468</v>
      </c>
      <c r="H44" s="20"/>
      <c r="I44" s="21" t="s">
        <v>46</v>
      </c>
      <c r="J44" s="19">
        <v>1330214</v>
      </c>
      <c r="K44" s="19">
        <v>208952</v>
      </c>
      <c r="L44" s="19">
        <v>361263</v>
      </c>
      <c r="M44" s="19">
        <v>199035</v>
      </c>
      <c r="N44" s="19">
        <v>217459</v>
      </c>
      <c r="O44" s="19">
        <v>343505</v>
      </c>
      <c r="P44" s="11">
        <f t="shared" si="3"/>
        <v>1764.9375272824732</v>
      </c>
      <c r="Q44" s="11">
        <f>VLOOKUP(I44,'2017'!$I$7:$P$92,8,0)</f>
        <v>1731.8003102766334</v>
      </c>
      <c r="R44" s="25">
        <f t="shared" si="2"/>
        <v>1.0191345484864514</v>
      </c>
    </row>
    <row r="45" spans="1:18" ht="15.75">
      <c r="A45" s="18" t="s">
        <v>47</v>
      </c>
      <c r="B45" s="19">
        <v>138736</v>
      </c>
      <c r="C45" s="19">
        <v>85595</v>
      </c>
      <c r="D45" s="19">
        <v>40754</v>
      </c>
      <c r="E45" s="19">
        <v>7029</v>
      </c>
      <c r="F45" s="19">
        <v>2941</v>
      </c>
      <c r="G45" s="19">
        <v>2417</v>
      </c>
      <c r="H45" s="20"/>
      <c r="I45" s="21" t="s">
        <v>47</v>
      </c>
      <c r="J45" s="19">
        <v>270405</v>
      </c>
      <c r="K45" s="19">
        <v>56034</v>
      </c>
      <c r="L45" s="19">
        <v>78023</v>
      </c>
      <c r="M45" s="19">
        <v>36159</v>
      </c>
      <c r="N45" s="19">
        <v>33928</v>
      </c>
      <c r="O45" s="19">
        <v>66261</v>
      </c>
      <c r="P45" s="11">
        <f t="shared" si="3"/>
        <v>1949.0615269288435</v>
      </c>
      <c r="Q45" s="11">
        <f>VLOOKUP(I45,'2017'!$I$7:$P$92,8,0)</f>
        <v>1886.2130535511385</v>
      </c>
      <c r="R45" s="25">
        <f t="shared" si="2"/>
        <v>1.0333199228259933</v>
      </c>
    </row>
    <row r="46" spans="1:18" ht="15.75">
      <c r="A46" s="18" t="s">
        <v>48</v>
      </c>
      <c r="B46" s="19">
        <v>71540</v>
      </c>
      <c r="C46" s="19">
        <v>45147</v>
      </c>
      <c r="D46" s="19">
        <v>22261</v>
      </c>
      <c r="E46" s="19">
        <v>2858</v>
      </c>
      <c r="F46" s="19">
        <v>773</v>
      </c>
      <c r="G46" s="19">
        <v>501</v>
      </c>
      <c r="H46" s="20"/>
      <c r="I46" s="21" t="s">
        <v>48</v>
      </c>
      <c r="J46" s="19">
        <v>127210</v>
      </c>
      <c r="K46" s="19">
        <v>34065</v>
      </c>
      <c r="L46" s="19">
        <v>47020</v>
      </c>
      <c r="M46" s="19">
        <v>18166</v>
      </c>
      <c r="N46" s="19">
        <v>10541</v>
      </c>
      <c r="O46" s="19">
        <v>17418</v>
      </c>
      <c r="P46" s="11">
        <f t="shared" si="3"/>
        <v>1778.1660609449259</v>
      </c>
      <c r="Q46" s="11">
        <f>VLOOKUP(I46,'2017'!$I$7:$P$92,8,0)</f>
        <v>1720.1268843489902</v>
      </c>
      <c r="R46" s="25">
        <f t="shared" si="2"/>
        <v>1.03374121823455</v>
      </c>
    </row>
    <row r="47" spans="1:18" ht="15.75">
      <c r="A47" s="18" t="s">
        <v>49</v>
      </c>
      <c r="B47" s="19">
        <v>414303</v>
      </c>
      <c r="C47" s="19">
        <v>227436</v>
      </c>
      <c r="D47" s="19">
        <v>138725</v>
      </c>
      <c r="E47" s="19">
        <v>27849</v>
      </c>
      <c r="F47" s="19">
        <v>11250</v>
      </c>
      <c r="G47" s="19">
        <v>9043</v>
      </c>
      <c r="H47" s="20"/>
      <c r="I47" s="21" t="s">
        <v>49</v>
      </c>
      <c r="J47" s="19">
        <v>687637</v>
      </c>
      <c r="K47" s="19">
        <v>77893</v>
      </c>
      <c r="L47" s="19">
        <v>99827</v>
      </c>
      <c r="M47" s="19">
        <v>119220</v>
      </c>
      <c r="N47" s="19">
        <v>158826</v>
      </c>
      <c r="O47" s="19">
        <v>231871</v>
      </c>
      <c r="P47" s="11">
        <f t="shared" si="3"/>
        <v>1659.7441968800613</v>
      </c>
      <c r="Q47" s="11">
        <f>VLOOKUP(I47,'2017'!$I$7:$P$92,8,0)</f>
        <v>831.04991526306833</v>
      </c>
      <c r="R47" s="25">
        <f t="shared" si="2"/>
        <v>1.9971654727317676</v>
      </c>
    </row>
    <row r="48" spans="1:18" ht="15.75">
      <c r="A48" s="18" t="s">
        <v>50</v>
      </c>
      <c r="B48" s="19">
        <v>1852556</v>
      </c>
      <c r="C48" s="19">
        <v>975130</v>
      </c>
      <c r="D48" s="19">
        <v>662505</v>
      </c>
      <c r="E48" s="19">
        <v>129039</v>
      </c>
      <c r="F48" s="19">
        <v>57133</v>
      </c>
      <c r="G48" s="19">
        <v>28749</v>
      </c>
      <c r="H48" s="20"/>
      <c r="I48" s="21" t="s">
        <v>50</v>
      </c>
      <c r="J48" s="19">
        <v>5230334</v>
      </c>
      <c r="K48" s="19">
        <v>764178</v>
      </c>
      <c r="L48" s="19">
        <v>1617696</v>
      </c>
      <c r="M48" s="19">
        <v>921684</v>
      </c>
      <c r="N48" s="19">
        <v>799906</v>
      </c>
      <c r="O48" s="19">
        <v>1126870</v>
      </c>
      <c r="P48" s="11">
        <f t="shared" si="3"/>
        <v>2823.3068258125531</v>
      </c>
      <c r="Q48" s="11">
        <f>VLOOKUP(I48,'2017'!$I$7:$P$92,8,0)</f>
        <v>2723.1167027850906</v>
      </c>
      <c r="R48" s="25">
        <f t="shared" si="2"/>
        <v>1.0367924455551216</v>
      </c>
    </row>
    <row r="49" spans="1:19" ht="15.75">
      <c r="A49" s="18" t="s">
        <v>51</v>
      </c>
      <c r="B49" s="19">
        <v>256977</v>
      </c>
      <c r="C49" s="19">
        <v>137031</v>
      </c>
      <c r="D49" s="19">
        <v>96966</v>
      </c>
      <c r="E49" s="19">
        <v>15218</v>
      </c>
      <c r="F49" s="19">
        <v>4924</v>
      </c>
      <c r="G49" s="19">
        <v>2838</v>
      </c>
      <c r="H49" s="20"/>
      <c r="I49" s="21" t="s">
        <v>51</v>
      </c>
      <c r="J49" s="19">
        <v>664162</v>
      </c>
      <c r="K49" s="19">
        <v>126836</v>
      </c>
      <c r="L49" s="19">
        <v>264446</v>
      </c>
      <c r="M49" s="19">
        <v>101108</v>
      </c>
      <c r="N49" s="19">
        <v>67605</v>
      </c>
      <c r="O49" s="19">
        <v>104167</v>
      </c>
      <c r="P49" s="11">
        <f t="shared" si="3"/>
        <v>2584.5192371301714</v>
      </c>
      <c r="Q49" s="11">
        <f>VLOOKUP(I49,'2017'!$I$7:$P$92,8,0)</f>
        <v>2591.1695899194196</v>
      </c>
      <c r="R49" s="25">
        <f t="shared" si="2"/>
        <v>0.99743345521839999</v>
      </c>
    </row>
    <row r="50" spans="1:19" ht="15.75">
      <c r="A50" s="18" t="s">
        <v>52</v>
      </c>
      <c r="B50" s="19">
        <v>721541</v>
      </c>
      <c r="C50" s="19">
        <v>433977</v>
      </c>
      <c r="D50" s="19">
        <v>233547</v>
      </c>
      <c r="E50" s="19">
        <v>35359</v>
      </c>
      <c r="F50" s="19">
        <v>13177</v>
      </c>
      <c r="G50" s="19">
        <v>5481</v>
      </c>
      <c r="H50" s="20"/>
      <c r="I50" s="21" t="s">
        <v>52</v>
      </c>
      <c r="J50" s="19">
        <v>1360852</v>
      </c>
      <c r="K50" s="19">
        <v>275106</v>
      </c>
      <c r="L50" s="19">
        <v>489348</v>
      </c>
      <c r="M50" s="19">
        <v>205291</v>
      </c>
      <c r="N50" s="19">
        <v>187394</v>
      </c>
      <c r="O50" s="19">
        <v>203713</v>
      </c>
      <c r="P50" s="11">
        <f t="shared" si="3"/>
        <v>1886.0355821775893</v>
      </c>
      <c r="Q50" s="11">
        <f>VLOOKUP(I50,'2017'!$I$7:$P$92,8,0)</f>
        <v>1854.8777518572206</v>
      </c>
      <c r="R50" s="25">
        <f t="shared" si="2"/>
        <v>1.0167977810339099</v>
      </c>
    </row>
    <row r="51" spans="1:19" ht="15.75">
      <c r="A51" s="18" t="s">
        <v>53</v>
      </c>
      <c r="B51" s="19">
        <v>1280716</v>
      </c>
      <c r="C51" s="19">
        <v>682059</v>
      </c>
      <c r="D51" s="19">
        <v>479968</v>
      </c>
      <c r="E51" s="19">
        <v>74470</v>
      </c>
      <c r="F51" s="19">
        <v>30592</v>
      </c>
      <c r="G51" s="19">
        <v>13627</v>
      </c>
      <c r="H51" s="20"/>
      <c r="I51" s="21" t="s">
        <v>53</v>
      </c>
      <c r="J51" s="19">
        <v>2618845</v>
      </c>
      <c r="K51" s="19">
        <v>420594</v>
      </c>
      <c r="L51" s="19">
        <v>747703</v>
      </c>
      <c r="M51" s="19">
        <v>487243</v>
      </c>
      <c r="N51" s="19">
        <v>435708</v>
      </c>
      <c r="O51" s="19">
        <v>527597</v>
      </c>
      <c r="P51" s="11">
        <f t="shared" si="3"/>
        <v>2044.8288301231496</v>
      </c>
      <c r="Q51" s="11">
        <f>VLOOKUP(I51,'2017'!$I$7:$P$92,8,0)</f>
        <v>2008.4075797738619</v>
      </c>
      <c r="R51" s="25">
        <f t="shared" si="2"/>
        <v>1.0181343920009447</v>
      </c>
    </row>
    <row r="52" spans="1:19" ht="15.75">
      <c r="A52" s="18" t="s">
        <v>101</v>
      </c>
      <c r="B52" s="19">
        <v>105237</v>
      </c>
      <c r="C52" s="19">
        <v>46328</v>
      </c>
      <c r="D52" s="19">
        <v>43581</v>
      </c>
      <c r="E52" s="19">
        <v>9607</v>
      </c>
      <c r="F52" s="19">
        <v>3522</v>
      </c>
      <c r="G52" s="19">
        <v>2199</v>
      </c>
      <c r="H52" s="20"/>
      <c r="I52" s="21" t="s">
        <v>54</v>
      </c>
      <c r="J52" s="19">
        <v>191271</v>
      </c>
      <c r="K52" s="19">
        <v>16020</v>
      </c>
      <c r="L52" s="19">
        <v>32782</v>
      </c>
      <c r="M52" s="19">
        <v>35193</v>
      </c>
      <c r="N52" s="19">
        <v>50623</v>
      </c>
      <c r="O52" s="19">
        <v>56653</v>
      </c>
      <c r="P52" s="11">
        <f t="shared" si="3"/>
        <v>1817.5261552495797</v>
      </c>
      <c r="Q52" s="11">
        <f>VLOOKUP(I52,'2017'!$I$7:$P$92,8,0)</f>
        <v>1838.0349975195056</v>
      </c>
      <c r="R52" s="25">
        <f t="shared" si="2"/>
        <v>0.98884197401159213</v>
      </c>
    </row>
    <row r="53" spans="1:19" ht="30.75">
      <c r="A53" s="18" t="s">
        <v>55</v>
      </c>
      <c r="B53" s="19">
        <v>1086268</v>
      </c>
      <c r="C53" s="19">
        <v>645406</v>
      </c>
      <c r="D53" s="19">
        <v>360884</v>
      </c>
      <c r="E53" s="19">
        <v>53037</v>
      </c>
      <c r="F53" s="19">
        <v>18887</v>
      </c>
      <c r="G53" s="19">
        <v>8054</v>
      </c>
      <c r="H53" s="20"/>
      <c r="I53" s="21" t="s">
        <v>55</v>
      </c>
      <c r="J53" s="19">
        <v>2320381</v>
      </c>
      <c r="K53" s="19">
        <v>555688</v>
      </c>
      <c r="L53" s="19">
        <v>830674</v>
      </c>
      <c r="M53" s="19">
        <v>373577</v>
      </c>
      <c r="N53" s="19">
        <v>264493</v>
      </c>
      <c r="O53" s="19">
        <v>295949</v>
      </c>
      <c r="P53" s="11">
        <f t="shared" si="3"/>
        <v>2136.1036134729179</v>
      </c>
      <c r="Q53" s="11">
        <f>VLOOKUP(I53,'2017'!$I$7:$P$92,8,0)</f>
        <v>2067.8689068908402</v>
      </c>
      <c r="R53" s="25">
        <f t="shared" si="2"/>
        <v>1.0329975978432175</v>
      </c>
    </row>
    <row r="54" spans="1:19" ht="15.75">
      <c r="A54" s="18" t="s">
        <v>102</v>
      </c>
      <c r="B54" s="19">
        <v>173443</v>
      </c>
      <c r="C54" s="19">
        <v>104470</v>
      </c>
      <c r="D54" s="19">
        <v>57558</v>
      </c>
      <c r="E54" s="19">
        <v>7445</v>
      </c>
      <c r="F54" s="19">
        <v>2634</v>
      </c>
      <c r="G54" s="19">
        <v>1336</v>
      </c>
      <c r="H54" s="20"/>
      <c r="I54" s="21" t="s">
        <v>56</v>
      </c>
      <c r="J54" s="19">
        <v>505624</v>
      </c>
      <c r="K54" s="19">
        <v>171226</v>
      </c>
      <c r="L54" s="19">
        <v>196333</v>
      </c>
      <c r="M54" s="19">
        <v>50470</v>
      </c>
      <c r="N54" s="19">
        <v>37171</v>
      </c>
      <c r="O54" s="19">
        <v>50424</v>
      </c>
      <c r="P54" s="11">
        <f t="shared" si="3"/>
        <v>2915.2171030252016</v>
      </c>
      <c r="Q54" s="11">
        <f>VLOOKUP(I54,'2017'!$I$7:$P$92,8,0)</f>
        <v>2886.7480450802423</v>
      </c>
      <c r="R54" s="25">
        <f t="shared" si="2"/>
        <v>1.0098619822375832</v>
      </c>
    </row>
    <row r="55" spans="1:19" ht="15.75">
      <c r="A55" s="18" t="s">
        <v>57</v>
      </c>
      <c r="B55" s="19">
        <v>216298</v>
      </c>
      <c r="C55" s="19">
        <v>130415</v>
      </c>
      <c r="D55" s="19">
        <v>70838</v>
      </c>
      <c r="E55" s="19">
        <v>10277</v>
      </c>
      <c r="F55" s="19">
        <v>3307</v>
      </c>
      <c r="G55" s="19">
        <v>1461</v>
      </c>
      <c r="H55" s="20"/>
      <c r="I55" s="21" t="s">
        <v>57</v>
      </c>
      <c r="J55" s="19">
        <v>523897</v>
      </c>
      <c r="K55" s="19">
        <v>154289</v>
      </c>
      <c r="L55" s="19">
        <v>204749</v>
      </c>
      <c r="M55" s="19">
        <v>64935</v>
      </c>
      <c r="N55" s="19">
        <v>46011</v>
      </c>
      <c r="O55" s="19">
        <v>53913</v>
      </c>
      <c r="P55" s="11">
        <f t="shared" si="3"/>
        <v>2422.107462852176</v>
      </c>
      <c r="Q55" s="11">
        <f>VLOOKUP(I55,'2017'!$I$7:$P$92,8,0)</f>
        <v>2237.3518964407467</v>
      </c>
      <c r="R55" s="25">
        <f t="shared" si="2"/>
        <v>1.0825777861342887</v>
      </c>
    </row>
    <row r="56" spans="1:19" ht="15.75">
      <c r="A56" s="18" t="s">
        <v>58</v>
      </c>
      <c r="B56" s="19">
        <v>1228971</v>
      </c>
      <c r="C56" s="19">
        <v>665715</v>
      </c>
      <c r="D56" s="19">
        <v>470220</v>
      </c>
      <c r="E56" s="19">
        <v>58483</v>
      </c>
      <c r="F56" s="19">
        <v>24217</v>
      </c>
      <c r="G56" s="19">
        <v>10336</v>
      </c>
      <c r="H56" s="20"/>
      <c r="I56" s="21" t="s">
        <v>58</v>
      </c>
      <c r="J56" s="19">
        <v>3352027</v>
      </c>
      <c r="K56" s="19">
        <v>468109</v>
      </c>
      <c r="L56" s="19">
        <v>1704312</v>
      </c>
      <c r="M56" s="19">
        <v>421263</v>
      </c>
      <c r="N56" s="19">
        <v>348729</v>
      </c>
      <c r="O56" s="19">
        <v>409614</v>
      </c>
      <c r="P56" s="11">
        <f t="shared" si="3"/>
        <v>2727.5069956898901</v>
      </c>
      <c r="Q56" s="11">
        <f>VLOOKUP(I56,'2017'!$I$7:$P$92,8,0)</f>
        <v>2634.5308609569206</v>
      </c>
      <c r="R56" s="25">
        <f t="shared" si="2"/>
        <v>1.0352913439393907</v>
      </c>
    </row>
    <row r="57" spans="1:19" ht="15.75">
      <c r="A57" s="18" t="s">
        <v>59</v>
      </c>
      <c r="B57" s="19">
        <v>436414</v>
      </c>
      <c r="C57" s="19">
        <v>260771</v>
      </c>
      <c r="D57" s="19">
        <v>149589</v>
      </c>
      <c r="E57" s="19">
        <v>16574</v>
      </c>
      <c r="F57" s="19">
        <v>5906</v>
      </c>
      <c r="G57" s="19">
        <v>3574</v>
      </c>
      <c r="H57" s="20"/>
      <c r="I57" s="21" t="s">
        <v>59</v>
      </c>
      <c r="J57" s="19">
        <v>728691</v>
      </c>
      <c r="K57" s="19">
        <v>133974</v>
      </c>
      <c r="L57" s="19">
        <v>303503</v>
      </c>
      <c r="M57" s="19">
        <v>117738</v>
      </c>
      <c r="N57" s="19">
        <v>82660</v>
      </c>
      <c r="O57" s="19">
        <v>90816</v>
      </c>
      <c r="P57" s="11">
        <f t="shared" si="3"/>
        <v>1669.7241610030842</v>
      </c>
      <c r="Q57" s="11">
        <f>VLOOKUP(I57,'2017'!$I$7:$P$92,8,0)</f>
        <v>1604.5006952524193</v>
      </c>
      <c r="R57" s="25">
        <f t="shared" si="2"/>
        <v>1.0406503194069381</v>
      </c>
    </row>
    <row r="58" spans="1:19" ht="15.75">
      <c r="A58" s="18" t="s">
        <v>60</v>
      </c>
      <c r="B58" s="19">
        <v>285999</v>
      </c>
      <c r="C58" s="19">
        <v>161757</v>
      </c>
      <c r="D58" s="19">
        <v>103975</v>
      </c>
      <c r="E58" s="19">
        <v>13579</v>
      </c>
      <c r="F58" s="19">
        <v>4527</v>
      </c>
      <c r="G58" s="19">
        <v>2161</v>
      </c>
      <c r="H58" s="20"/>
      <c r="I58" s="21" t="s">
        <v>60</v>
      </c>
      <c r="J58" s="19">
        <v>714315</v>
      </c>
      <c r="K58" s="19">
        <v>182994</v>
      </c>
      <c r="L58" s="19">
        <v>294381</v>
      </c>
      <c r="M58" s="19">
        <v>95472</v>
      </c>
      <c r="N58" s="19">
        <v>63271</v>
      </c>
      <c r="O58" s="19">
        <v>78197</v>
      </c>
      <c r="P58" s="11">
        <f t="shared" si="3"/>
        <v>2497.6136280196783</v>
      </c>
      <c r="Q58" s="11">
        <f>VLOOKUP(I58,'2017'!$I$7:$P$92,8,0)</f>
        <v>2146.539725359085</v>
      </c>
      <c r="R58" s="25">
        <f t="shared" si="2"/>
        <v>1.1635534150675286</v>
      </c>
    </row>
    <row r="59" spans="1:19" ht="15.75">
      <c r="A59" s="18" t="s">
        <v>61</v>
      </c>
      <c r="B59" s="19">
        <v>376749</v>
      </c>
      <c r="C59" s="19">
        <v>241841</v>
      </c>
      <c r="D59" s="19">
        <v>111562</v>
      </c>
      <c r="E59" s="19">
        <v>15004</v>
      </c>
      <c r="F59" s="19">
        <v>6023</v>
      </c>
      <c r="G59" s="19">
        <v>2319</v>
      </c>
      <c r="H59" s="20"/>
      <c r="I59" s="21" t="s">
        <v>61</v>
      </c>
      <c r="J59" s="19">
        <v>852691</v>
      </c>
      <c r="K59" s="19">
        <v>284203</v>
      </c>
      <c r="L59" s="19">
        <v>286871</v>
      </c>
      <c r="M59" s="19">
        <v>109033</v>
      </c>
      <c r="N59" s="19">
        <v>87168</v>
      </c>
      <c r="O59" s="19">
        <v>85416</v>
      </c>
      <c r="P59" s="11">
        <f t="shared" si="3"/>
        <v>2263.2866975094826</v>
      </c>
      <c r="Q59" s="11">
        <f>VLOOKUP(I59,'2017'!$I$7:$P$92,8,0)</f>
        <v>2103.6178840949624</v>
      </c>
      <c r="R59" s="25">
        <f t="shared" si="2"/>
        <v>1.0759020041718339</v>
      </c>
    </row>
    <row r="60" spans="1:19" ht="15.75">
      <c r="A60" s="18" t="s">
        <v>62</v>
      </c>
      <c r="B60" s="19">
        <v>977421</v>
      </c>
      <c r="C60" s="19">
        <v>483710</v>
      </c>
      <c r="D60" s="19">
        <v>391524</v>
      </c>
      <c r="E60" s="19">
        <v>65623</v>
      </c>
      <c r="F60" s="19">
        <v>25924</v>
      </c>
      <c r="G60" s="19">
        <v>10640</v>
      </c>
      <c r="H60" s="20"/>
      <c r="I60" s="21" t="s">
        <v>62</v>
      </c>
      <c r="J60" s="19">
        <v>3131102</v>
      </c>
      <c r="K60" s="19">
        <v>696648</v>
      </c>
      <c r="L60" s="19">
        <v>1208407</v>
      </c>
      <c r="M60" s="19">
        <v>434336</v>
      </c>
      <c r="N60" s="19">
        <v>376803</v>
      </c>
      <c r="O60" s="19">
        <v>414908</v>
      </c>
      <c r="P60" s="11">
        <f t="shared" si="3"/>
        <v>3203.4322978532282</v>
      </c>
      <c r="Q60" s="11">
        <f>VLOOKUP(I60,'2017'!$I$7:$P$92,8,0)</f>
        <v>3135.7048331233259</v>
      </c>
      <c r="R60" s="25">
        <f t="shared" si="2"/>
        <v>1.0215988010142021</v>
      </c>
    </row>
    <row r="61" spans="1:19" ht="15.75">
      <c r="A61" s="18" t="s">
        <v>63</v>
      </c>
      <c r="B61" s="19">
        <v>207990</v>
      </c>
      <c r="C61" s="19">
        <v>0</v>
      </c>
      <c r="D61" s="19">
        <v>174929</v>
      </c>
      <c r="E61" s="19">
        <v>21681</v>
      </c>
      <c r="F61" s="19">
        <v>7260</v>
      </c>
      <c r="G61" s="19">
        <v>4120</v>
      </c>
      <c r="H61" s="20"/>
      <c r="I61" s="21" t="s">
        <v>63</v>
      </c>
      <c r="J61" s="19">
        <v>604156</v>
      </c>
      <c r="K61" s="19">
        <v>0</v>
      </c>
      <c r="L61" s="19">
        <v>242414</v>
      </c>
      <c r="M61" s="19">
        <v>136707</v>
      </c>
      <c r="N61" s="19">
        <v>90380</v>
      </c>
      <c r="O61" s="19">
        <v>134655</v>
      </c>
      <c r="P61" s="11">
        <f t="shared" si="3"/>
        <v>2904.7358046059908</v>
      </c>
      <c r="Q61" s="11">
        <f>VLOOKUP(I61,'2017'!$I$7:$P$92,8,0)</f>
        <v>2975.4798860520218</v>
      </c>
      <c r="R61" s="25">
        <f t="shared" si="2"/>
        <v>0.97622431199160387</v>
      </c>
      <c r="S61" s="30" t="e">
        <f>#REF!/#REF!</f>
        <v>#REF!</v>
      </c>
    </row>
    <row r="62" spans="1:19" ht="15.75">
      <c r="A62" s="18" t="s">
        <v>64</v>
      </c>
      <c r="B62" s="19">
        <v>411566</v>
      </c>
      <c r="C62" s="19">
        <v>260982</v>
      </c>
      <c r="D62" s="19">
        <v>122720</v>
      </c>
      <c r="E62" s="19">
        <v>18223</v>
      </c>
      <c r="F62" s="19">
        <v>6798</v>
      </c>
      <c r="G62" s="19">
        <v>2843</v>
      </c>
      <c r="H62" s="20"/>
      <c r="I62" s="21" t="s">
        <v>64</v>
      </c>
      <c r="J62" s="19">
        <v>1060290</v>
      </c>
      <c r="K62" s="19">
        <v>343729</v>
      </c>
      <c r="L62" s="19">
        <v>383736</v>
      </c>
      <c r="M62" s="19">
        <v>119476</v>
      </c>
      <c r="N62" s="19">
        <v>98030</v>
      </c>
      <c r="O62" s="19">
        <v>115319</v>
      </c>
      <c r="P62" s="11">
        <f t="shared" si="3"/>
        <v>2576.2332165436405</v>
      </c>
      <c r="Q62" s="11">
        <f>VLOOKUP(I62,'2017'!$I$7:$P$92,8,0)</f>
        <v>2503.2994930199666</v>
      </c>
      <c r="R62" s="25">
        <f t="shared" si="2"/>
        <v>1.0291350370688914</v>
      </c>
    </row>
    <row r="63" spans="1:19" ht="15.75">
      <c r="A63" s="18" t="s">
        <v>65</v>
      </c>
      <c r="B63" s="19">
        <v>641237</v>
      </c>
      <c r="C63" s="19">
        <v>342578</v>
      </c>
      <c r="D63" s="19">
        <v>236312</v>
      </c>
      <c r="E63" s="19">
        <v>35013</v>
      </c>
      <c r="F63" s="19">
        <v>14429</v>
      </c>
      <c r="G63" s="19">
        <v>12905</v>
      </c>
      <c r="H63" s="20"/>
      <c r="I63" s="21" t="s">
        <v>65</v>
      </c>
      <c r="J63" s="19">
        <v>1976606</v>
      </c>
      <c r="K63" s="19">
        <v>580527</v>
      </c>
      <c r="L63" s="19">
        <v>767706</v>
      </c>
      <c r="M63" s="19">
        <v>263394</v>
      </c>
      <c r="N63" s="19">
        <v>166463</v>
      </c>
      <c r="O63" s="19">
        <v>198516</v>
      </c>
      <c r="P63" s="11">
        <f t="shared" si="3"/>
        <v>3082.489001726351</v>
      </c>
      <c r="Q63" s="11">
        <f>VLOOKUP(I63,'2017'!$I$7:$P$92,8,0)</f>
        <v>2856.5238878014625</v>
      </c>
      <c r="R63" s="25">
        <f t="shared" si="2"/>
        <v>1.0791049271073325</v>
      </c>
    </row>
    <row r="64" spans="1:19" ht="15.75">
      <c r="A64" s="18" t="s">
        <v>66</v>
      </c>
      <c r="B64" s="19">
        <v>998567</v>
      </c>
      <c r="C64" s="19">
        <v>551496</v>
      </c>
      <c r="D64" s="19">
        <v>354740</v>
      </c>
      <c r="E64" s="19">
        <v>55625</v>
      </c>
      <c r="F64" s="19">
        <v>25585</v>
      </c>
      <c r="G64" s="19">
        <v>11121</v>
      </c>
      <c r="H64" s="20"/>
      <c r="I64" s="21" t="s">
        <v>66</v>
      </c>
      <c r="J64" s="19">
        <v>2793552</v>
      </c>
      <c r="K64" s="19">
        <v>569916</v>
      </c>
      <c r="L64" s="19">
        <v>1060816</v>
      </c>
      <c r="M64" s="19">
        <v>348755</v>
      </c>
      <c r="N64" s="19">
        <v>371772</v>
      </c>
      <c r="O64" s="19">
        <v>442293</v>
      </c>
      <c r="P64" s="11">
        <f t="shared" si="3"/>
        <v>2797.5609047765447</v>
      </c>
      <c r="Q64" s="11">
        <f>VLOOKUP(I64,'2017'!$I$7:$P$92,8,0)</f>
        <v>2745.8854935712284</v>
      </c>
      <c r="R64" s="25">
        <f t="shared" si="2"/>
        <v>1.018819215632371</v>
      </c>
    </row>
    <row r="65" spans="1:19" ht="15.75">
      <c r="A65" s="18" t="s">
        <v>67</v>
      </c>
      <c r="B65" s="19">
        <v>717741</v>
      </c>
      <c r="C65" s="19">
        <v>462429</v>
      </c>
      <c r="D65" s="19">
        <v>206969</v>
      </c>
      <c r="E65" s="19">
        <v>31222</v>
      </c>
      <c r="F65" s="19">
        <v>11918</v>
      </c>
      <c r="G65" s="19">
        <v>5203</v>
      </c>
      <c r="H65" s="20"/>
      <c r="I65" s="21" t="s">
        <v>67</v>
      </c>
      <c r="J65" s="19">
        <v>1695194</v>
      </c>
      <c r="K65" s="19">
        <v>455747</v>
      </c>
      <c r="L65" s="19">
        <v>646808</v>
      </c>
      <c r="M65" s="19">
        <v>225053</v>
      </c>
      <c r="N65" s="19">
        <v>170708</v>
      </c>
      <c r="O65" s="19">
        <v>196878</v>
      </c>
      <c r="P65" s="11">
        <f t="shared" si="3"/>
        <v>2361.846404204302</v>
      </c>
      <c r="Q65" s="11">
        <f>VLOOKUP(I65,'2017'!$I$7:$P$92,8,0)</f>
        <v>2308.1605292396998</v>
      </c>
      <c r="R65" s="25">
        <f t="shared" si="2"/>
        <v>1.0232591599607181</v>
      </c>
    </row>
    <row r="66" spans="1:19" ht="15.75">
      <c r="A66" s="18" t="s">
        <v>68</v>
      </c>
      <c r="B66" s="19">
        <v>346882</v>
      </c>
      <c r="C66" s="19">
        <v>217348</v>
      </c>
      <c r="D66" s="19">
        <v>104983</v>
      </c>
      <c r="E66" s="19">
        <v>15050</v>
      </c>
      <c r="F66" s="19">
        <v>5895</v>
      </c>
      <c r="G66" s="19">
        <v>3606</v>
      </c>
      <c r="H66" s="20"/>
      <c r="I66" s="21" t="s">
        <v>68</v>
      </c>
      <c r="J66" s="19">
        <v>793846</v>
      </c>
      <c r="K66" s="19">
        <v>183332</v>
      </c>
      <c r="L66" s="19">
        <v>321467</v>
      </c>
      <c r="M66" s="19">
        <v>95881</v>
      </c>
      <c r="N66" s="19">
        <v>77955</v>
      </c>
      <c r="O66" s="19">
        <v>115211</v>
      </c>
      <c r="P66" s="11">
        <f t="shared" si="3"/>
        <v>2288.5188623220574</v>
      </c>
      <c r="Q66" s="11">
        <f>VLOOKUP(I66,'2017'!$I$7:$P$92,8,0)</f>
        <v>2160.2881304705975</v>
      </c>
      <c r="R66" s="25">
        <f t="shared" si="2"/>
        <v>1.0593581615539063</v>
      </c>
    </row>
    <row r="67" spans="1:19" ht="15.75">
      <c r="A67" s="18" t="s">
        <v>69</v>
      </c>
      <c r="B67" s="19">
        <v>270722</v>
      </c>
      <c r="C67" s="19">
        <v>175430</v>
      </c>
      <c r="D67" s="19">
        <v>79539</v>
      </c>
      <c r="E67" s="19">
        <v>10856</v>
      </c>
      <c r="F67" s="19">
        <v>3426</v>
      </c>
      <c r="G67" s="19">
        <v>1471</v>
      </c>
      <c r="H67" s="20"/>
      <c r="I67" s="21" t="s">
        <v>69</v>
      </c>
      <c r="J67" s="19">
        <v>513580</v>
      </c>
      <c r="K67" s="19">
        <v>116878</v>
      </c>
      <c r="L67" s="19">
        <v>221733</v>
      </c>
      <c r="M67" s="19">
        <v>76065</v>
      </c>
      <c r="N67" s="19">
        <v>47505</v>
      </c>
      <c r="O67" s="19">
        <v>51399</v>
      </c>
      <c r="P67" s="11">
        <f t="shared" si="3"/>
        <v>1897.0752284631467</v>
      </c>
      <c r="Q67" s="11">
        <f>VLOOKUP(I67,'2017'!$I$7:$P$92,8,0)</f>
        <v>1824.2607248548559</v>
      </c>
      <c r="R67" s="25">
        <f t="shared" si="2"/>
        <v>1.0399145268087071</v>
      </c>
    </row>
    <row r="68" spans="1:19" ht="15.75">
      <c r="A68" s="18" t="s">
        <v>70</v>
      </c>
      <c r="B68" s="19">
        <v>597155</v>
      </c>
      <c r="C68" s="19">
        <v>4</v>
      </c>
      <c r="D68" s="19">
        <v>448323</v>
      </c>
      <c r="E68" s="19">
        <v>88662</v>
      </c>
      <c r="F68" s="19">
        <v>37450</v>
      </c>
      <c r="G68" s="19">
        <v>22716</v>
      </c>
      <c r="H68" s="20"/>
      <c r="I68" s="21" t="s">
        <v>70</v>
      </c>
      <c r="J68" s="19">
        <v>1806226</v>
      </c>
      <c r="K68" s="19">
        <v>30</v>
      </c>
      <c r="L68" s="19">
        <v>435202</v>
      </c>
      <c r="M68" s="19">
        <v>421835</v>
      </c>
      <c r="N68" s="19">
        <v>360360</v>
      </c>
      <c r="O68" s="19">
        <v>588799</v>
      </c>
      <c r="P68" s="11">
        <f t="shared" si="3"/>
        <v>3024.7188753338746</v>
      </c>
      <c r="Q68" s="11">
        <f>VLOOKUP(I68,'2017'!$I$7:$P$92,8,0)</f>
        <v>3102.8436557830419</v>
      </c>
      <c r="R68" s="25">
        <f t="shared" si="2"/>
        <v>0.97482155431726014</v>
      </c>
      <c r="S68" s="30" t="e">
        <f>#REF!/#REF!</f>
        <v>#REF!</v>
      </c>
    </row>
    <row r="69" spans="1:19" ht="15.75">
      <c r="A69" s="18" t="s">
        <v>71</v>
      </c>
      <c r="B69" s="19">
        <v>300420</v>
      </c>
      <c r="C69" s="19">
        <v>53414</v>
      </c>
      <c r="D69" s="19">
        <v>192392</v>
      </c>
      <c r="E69" s="19">
        <v>31071</v>
      </c>
      <c r="F69" s="19">
        <v>12969</v>
      </c>
      <c r="G69" s="19">
        <v>10574</v>
      </c>
      <c r="H69" s="20"/>
      <c r="I69" s="21" t="s">
        <v>71</v>
      </c>
      <c r="J69" s="19">
        <v>1239089</v>
      </c>
      <c r="K69" s="19">
        <v>32556</v>
      </c>
      <c r="L69" s="19">
        <v>619280</v>
      </c>
      <c r="M69" s="19">
        <v>173109</v>
      </c>
      <c r="N69" s="19">
        <v>137872</v>
      </c>
      <c r="O69" s="19">
        <v>276272</v>
      </c>
      <c r="P69" s="11">
        <f t="shared" si="3"/>
        <v>4124.5223353971105</v>
      </c>
      <c r="Q69" s="11">
        <f>VLOOKUP(I69,'2017'!$I$7:$P$92,8,0)</f>
        <v>4296.8436070444568</v>
      </c>
      <c r="R69" s="25">
        <f t="shared" si="2"/>
        <v>0.95989584741580203</v>
      </c>
    </row>
    <row r="70" spans="1:19" ht="15.75">
      <c r="A70" s="18" t="s">
        <v>72</v>
      </c>
      <c r="B70" s="19">
        <v>1127036</v>
      </c>
      <c r="C70" s="19">
        <v>620403</v>
      </c>
      <c r="D70" s="19">
        <v>409272</v>
      </c>
      <c r="E70" s="19">
        <v>59958</v>
      </c>
      <c r="F70" s="19">
        <v>25893</v>
      </c>
      <c r="G70" s="19">
        <v>11510</v>
      </c>
      <c r="H70" s="20"/>
      <c r="I70" s="21" t="s">
        <v>72</v>
      </c>
      <c r="J70" s="19">
        <v>2143317</v>
      </c>
      <c r="K70" s="19">
        <v>281211</v>
      </c>
      <c r="L70" s="19">
        <v>673940</v>
      </c>
      <c r="M70" s="19">
        <v>377460</v>
      </c>
      <c r="N70" s="19">
        <v>368547</v>
      </c>
      <c r="O70" s="19">
        <v>442159</v>
      </c>
      <c r="P70" s="11">
        <f t="shared" si="3"/>
        <v>1901.7289598557632</v>
      </c>
      <c r="Q70" s="11">
        <f>VLOOKUP(I70,'2017'!$I$7:$P$92,8,0)</f>
        <v>1943.6683380302309</v>
      </c>
      <c r="R70" s="25">
        <f t="shared" si="2"/>
        <v>0.97842256451171583</v>
      </c>
    </row>
    <row r="71" spans="1:19" ht="30.75">
      <c r="A71" s="18" t="s">
        <v>103</v>
      </c>
      <c r="B71" s="19">
        <v>561648</v>
      </c>
      <c r="C71" s="19">
        <v>202992</v>
      </c>
      <c r="D71" s="19">
        <v>258677</v>
      </c>
      <c r="E71" s="19">
        <v>57650</v>
      </c>
      <c r="F71" s="19">
        <v>23705</v>
      </c>
      <c r="G71" s="19">
        <v>18624</v>
      </c>
      <c r="H71" s="20"/>
      <c r="I71" s="21" t="s">
        <v>73</v>
      </c>
      <c r="J71" s="19">
        <v>1415194</v>
      </c>
      <c r="K71" s="19">
        <v>69458</v>
      </c>
      <c r="L71" s="19">
        <v>184259</v>
      </c>
      <c r="M71" s="19">
        <v>308720</v>
      </c>
      <c r="N71" s="19">
        <v>278196</v>
      </c>
      <c r="O71" s="19">
        <v>574561</v>
      </c>
      <c r="P71" s="11">
        <f t="shared" si="3"/>
        <v>2519.7169757570578</v>
      </c>
      <c r="Q71" s="11">
        <f>VLOOKUP(I71,'2017'!$I$7:$P$92,8,0)</f>
        <v>2473.966592566278</v>
      </c>
      <c r="R71" s="25">
        <f t="shared" si="2"/>
        <v>1.0184927247313078</v>
      </c>
    </row>
    <row r="72" spans="1:19" ht="15.75">
      <c r="A72" s="18" t="s">
        <v>104</v>
      </c>
      <c r="B72" s="19">
        <v>73047</v>
      </c>
      <c r="C72" s="19">
        <v>24187</v>
      </c>
      <c r="D72" s="19">
        <v>8400</v>
      </c>
      <c r="E72" s="19">
        <v>22588</v>
      </c>
      <c r="F72" s="19">
        <v>9703</v>
      </c>
      <c r="G72" s="19">
        <v>8169</v>
      </c>
      <c r="H72" s="20"/>
      <c r="I72" s="21" t="s">
        <v>74</v>
      </c>
      <c r="J72" s="19">
        <v>358609</v>
      </c>
      <c r="K72" s="19">
        <v>24688</v>
      </c>
      <c r="L72" s="19">
        <v>18646</v>
      </c>
      <c r="M72" s="19">
        <v>85259</v>
      </c>
      <c r="N72" s="19">
        <v>72592</v>
      </c>
      <c r="O72" s="19">
        <v>157424</v>
      </c>
      <c r="P72" s="11">
        <f t="shared" si="3"/>
        <v>4909.2912782181338</v>
      </c>
      <c r="Q72" s="11">
        <f>VLOOKUP(I72,'2017'!$I$7:$P$92,8,0)</f>
        <v>4576.5718441894296</v>
      </c>
      <c r="R72" s="25">
        <f t="shared" ref="R72:R93" si="4">P72/Q72</f>
        <v>1.0727005814299924</v>
      </c>
    </row>
    <row r="73" spans="1:19" ht="15.75">
      <c r="A73" s="18" t="s">
        <v>75</v>
      </c>
      <c r="B73" s="19">
        <v>62094</v>
      </c>
      <c r="C73" s="19">
        <v>29930</v>
      </c>
      <c r="D73" s="19">
        <v>24300</v>
      </c>
      <c r="E73" s="19">
        <v>5343</v>
      </c>
      <c r="F73" s="19">
        <v>1881</v>
      </c>
      <c r="G73" s="19">
        <v>640</v>
      </c>
      <c r="H73" s="20"/>
      <c r="I73" s="21" t="s">
        <v>75</v>
      </c>
      <c r="J73" s="19">
        <v>98207</v>
      </c>
      <c r="K73" s="19">
        <v>16593</v>
      </c>
      <c r="L73" s="19">
        <v>33415</v>
      </c>
      <c r="M73" s="19">
        <v>13630</v>
      </c>
      <c r="N73" s="19">
        <v>15659</v>
      </c>
      <c r="O73" s="19">
        <v>18910</v>
      </c>
      <c r="P73" s="11">
        <f t="shared" ref="P73:P93" si="5">J73/B73*1000</f>
        <v>1581.5859825425966</v>
      </c>
      <c r="Q73" s="11">
        <f>VLOOKUP(I73,'2017'!$I$7:$P$92,8,0)</f>
        <v>1522.8934335096526</v>
      </c>
      <c r="R73" s="25">
        <f t="shared" si="4"/>
        <v>1.0385401550374287</v>
      </c>
    </row>
    <row r="74" spans="1:19" ht="15.75">
      <c r="A74" s="18" t="s">
        <v>77</v>
      </c>
      <c r="B74" s="19">
        <v>64641</v>
      </c>
      <c r="C74" s="19">
        <v>34449</v>
      </c>
      <c r="D74" s="19">
        <v>22863</v>
      </c>
      <c r="E74" s="19">
        <v>5022</v>
      </c>
      <c r="F74" s="19">
        <v>1419</v>
      </c>
      <c r="G74" s="19">
        <v>888</v>
      </c>
      <c r="H74" s="20"/>
      <c r="I74" s="21" t="s">
        <v>77</v>
      </c>
      <c r="J74" s="19">
        <v>103426</v>
      </c>
      <c r="K74" s="19">
        <v>19337</v>
      </c>
      <c r="L74" s="19">
        <v>28526</v>
      </c>
      <c r="M74" s="19">
        <v>20132</v>
      </c>
      <c r="N74" s="19">
        <v>12765</v>
      </c>
      <c r="O74" s="19">
        <v>22666</v>
      </c>
      <c r="P74" s="11">
        <f t="shared" si="5"/>
        <v>1600.0061880230814</v>
      </c>
      <c r="Q74" s="11">
        <f>VLOOKUP(I74,'2017'!$I$7:$P$92,8,0)</f>
        <v>1396.4881820117607</v>
      </c>
      <c r="R74" s="25">
        <f t="shared" si="4"/>
        <v>1.1457355734426162</v>
      </c>
    </row>
    <row r="75" spans="1:19" ht="15.75">
      <c r="A75" s="18" t="s">
        <v>78</v>
      </c>
      <c r="B75" s="19">
        <v>155373</v>
      </c>
      <c r="C75" s="19">
        <v>77070</v>
      </c>
      <c r="D75" s="19">
        <v>58259</v>
      </c>
      <c r="E75" s="19">
        <v>13343</v>
      </c>
      <c r="F75" s="19">
        <v>4162</v>
      </c>
      <c r="G75" s="19">
        <v>2539</v>
      </c>
      <c r="H75" s="20"/>
      <c r="I75" s="21" t="s">
        <v>78</v>
      </c>
      <c r="J75" s="19">
        <v>287245</v>
      </c>
      <c r="K75" s="19">
        <v>34224</v>
      </c>
      <c r="L75" s="19">
        <v>92572</v>
      </c>
      <c r="M75" s="19">
        <v>55166</v>
      </c>
      <c r="N75" s="19">
        <v>39110</v>
      </c>
      <c r="O75" s="19">
        <v>66173</v>
      </c>
      <c r="P75" s="11">
        <f t="shared" si="5"/>
        <v>1848.7446338810475</v>
      </c>
      <c r="Q75" s="11">
        <f>VLOOKUP(I75,'2017'!$I$7:$P$92,8,0)</f>
        <v>1762.6001313197637</v>
      </c>
      <c r="R75" s="25">
        <f t="shared" si="4"/>
        <v>1.0488735369018622</v>
      </c>
    </row>
    <row r="76" spans="1:19" ht="15.75">
      <c r="A76" s="18" t="s">
        <v>79</v>
      </c>
      <c r="B76" s="19">
        <v>615003</v>
      </c>
      <c r="C76" s="19">
        <v>287558</v>
      </c>
      <c r="D76" s="19">
        <v>244889</v>
      </c>
      <c r="E76" s="19">
        <v>55751</v>
      </c>
      <c r="F76" s="19">
        <v>18908</v>
      </c>
      <c r="G76" s="19">
        <v>7897</v>
      </c>
      <c r="H76" s="20"/>
      <c r="I76" s="21" t="s">
        <v>79</v>
      </c>
      <c r="J76" s="19">
        <v>1354064</v>
      </c>
      <c r="K76" s="19">
        <v>196789</v>
      </c>
      <c r="L76" s="19">
        <v>521448</v>
      </c>
      <c r="M76" s="19">
        <v>194468</v>
      </c>
      <c r="N76" s="19">
        <v>209815</v>
      </c>
      <c r="O76" s="19">
        <v>231544</v>
      </c>
      <c r="P76" s="11">
        <f t="shared" si="5"/>
        <v>2201.7193412064653</v>
      </c>
      <c r="Q76" s="11">
        <f>VLOOKUP(I76,'2017'!$I$7:$P$92,8,0)</f>
        <v>2118.1989702181277</v>
      </c>
      <c r="R76" s="25">
        <f t="shared" si="4"/>
        <v>1.0394298987784594</v>
      </c>
    </row>
    <row r="77" spans="1:19" ht="15.75">
      <c r="A77" s="18" t="s">
        <v>80</v>
      </c>
      <c r="B77" s="19">
        <v>878004</v>
      </c>
      <c r="C77" s="19">
        <v>373760</v>
      </c>
      <c r="D77" s="19">
        <v>385559</v>
      </c>
      <c r="E77" s="19">
        <v>76965</v>
      </c>
      <c r="F77" s="19">
        <v>27510</v>
      </c>
      <c r="G77" s="19">
        <v>14210</v>
      </c>
      <c r="H77" s="20"/>
      <c r="I77" s="21" t="s">
        <v>80</v>
      </c>
      <c r="J77" s="19">
        <v>1575786</v>
      </c>
      <c r="K77" s="19">
        <v>127625</v>
      </c>
      <c r="L77" s="19">
        <v>494604</v>
      </c>
      <c r="M77" s="19">
        <v>316329</v>
      </c>
      <c r="N77" s="19">
        <v>264415</v>
      </c>
      <c r="O77" s="19">
        <v>372813</v>
      </c>
      <c r="P77" s="11">
        <f t="shared" si="5"/>
        <v>1794.7366982382769</v>
      </c>
      <c r="Q77" s="11">
        <f>VLOOKUP(I77,'2017'!$I$7:$P$92,8,0)</f>
        <v>1736.9808633816713</v>
      </c>
      <c r="R77" s="25">
        <f t="shared" si="4"/>
        <v>1.0332507030297171</v>
      </c>
    </row>
    <row r="78" spans="1:19" ht="15.75">
      <c r="A78" s="18" t="s">
        <v>81</v>
      </c>
      <c r="B78" s="19">
        <v>686798</v>
      </c>
      <c r="C78" s="19">
        <v>253423</v>
      </c>
      <c r="D78" s="19">
        <v>310302</v>
      </c>
      <c r="E78" s="19">
        <v>79202</v>
      </c>
      <c r="F78" s="19">
        <v>29764</v>
      </c>
      <c r="G78" s="19">
        <v>14107</v>
      </c>
      <c r="H78" s="20"/>
      <c r="I78" s="21" t="s">
        <v>81</v>
      </c>
      <c r="J78" s="19">
        <v>1412210</v>
      </c>
      <c r="K78" s="19">
        <v>112786</v>
      </c>
      <c r="L78" s="19">
        <v>346563</v>
      </c>
      <c r="M78" s="19">
        <v>350202</v>
      </c>
      <c r="N78" s="19">
        <v>264460</v>
      </c>
      <c r="O78" s="19">
        <v>338199</v>
      </c>
      <c r="P78" s="11">
        <f t="shared" si="5"/>
        <v>2056.223227208</v>
      </c>
      <c r="Q78" s="11">
        <f>VLOOKUP(I78,'2017'!$I$7:$P$92,8,0)</f>
        <v>2016.7439425440562</v>
      </c>
      <c r="R78" s="25">
        <f t="shared" si="4"/>
        <v>1.0195757546761945</v>
      </c>
    </row>
    <row r="79" spans="1:19" ht="15.75">
      <c r="A79" s="18" t="s">
        <v>105</v>
      </c>
      <c r="B79" s="19">
        <v>674118</v>
      </c>
      <c r="C79" s="19">
        <v>304953</v>
      </c>
      <c r="D79" s="19">
        <v>293995</v>
      </c>
      <c r="E79" s="19">
        <v>50364</v>
      </c>
      <c r="F79" s="19">
        <v>17714</v>
      </c>
      <c r="G79" s="19">
        <v>7092</v>
      </c>
      <c r="H79" s="20"/>
      <c r="I79" s="21" t="s">
        <v>82</v>
      </c>
      <c r="J79" s="19">
        <v>1322144</v>
      </c>
      <c r="K79" s="19">
        <v>142431</v>
      </c>
      <c r="L79" s="19">
        <v>391301</v>
      </c>
      <c r="M79" s="19">
        <v>314384</v>
      </c>
      <c r="N79" s="19">
        <v>227790</v>
      </c>
      <c r="O79" s="19">
        <v>246238</v>
      </c>
      <c r="P79" s="11">
        <f t="shared" si="5"/>
        <v>1961.2946101424379</v>
      </c>
      <c r="Q79" s="11">
        <f>VLOOKUP(I79,'2017'!$I$7:$P$92,8,0)</f>
        <v>1932.5247581921292</v>
      </c>
      <c r="R79" s="25">
        <f t="shared" si="4"/>
        <v>1.0148871841503457</v>
      </c>
    </row>
    <row r="80" spans="1:19" ht="15.75">
      <c r="A80" s="18" t="s">
        <v>83</v>
      </c>
      <c r="B80" s="19">
        <v>885207</v>
      </c>
      <c r="C80" s="19">
        <v>350662</v>
      </c>
      <c r="D80" s="19">
        <v>365455</v>
      </c>
      <c r="E80" s="19">
        <v>98124</v>
      </c>
      <c r="F80" s="19">
        <v>47856</v>
      </c>
      <c r="G80" s="19">
        <v>23110</v>
      </c>
      <c r="H80" s="20"/>
      <c r="I80" s="21" t="s">
        <v>83</v>
      </c>
      <c r="J80" s="19">
        <v>1700011</v>
      </c>
      <c r="K80" s="19">
        <v>131651</v>
      </c>
      <c r="L80" s="19">
        <v>361334</v>
      </c>
      <c r="M80" s="19">
        <v>263830</v>
      </c>
      <c r="N80" s="19">
        <v>337635</v>
      </c>
      <c r="O80" s="19">
        <v>605561</v>
      </c>
      <c r="P80" s="11">
        <f t="shared" si="5"/>
        <v>1920.4671901600416</v>
      </c>
      <c r="Q80" s="11">
        <f>VLOOKUP(I80,'2017'!$I$7:$P$92,8,0)</f>
        <v>1880.3279677568562</v>
      </c>
      <c r="R80" s="25">
        <f t="shared" si="4"/>
        <v>1.021346926223232</v>
      </c>
    </row>
    <row r="81" spans="1:18" ht="15.75">
      <c r="A81" s="18" t="s">
        <v>84</v>
      </c>
      <c r="B81" s="19">
        <v>583716</v>
      </c>
      <c r="C81" s="19">
        <v>313165</v>
      </c>
      <c r="D81" s="19">
        <v>204870</v>
      </c>
      <c r="E81" s="19">
        <v>39319</v>
      </c>
      <c r="F81" s="19">
        <v>16231</v>
      </c>
      <c r="G81" s="19">
        <v>10131</v>
      </c>
      <c r="H81" s="20"/>
      <c r="I81" s="21" t="s">
        <v>84</v>
      </c>
      <c r="J81" s="19">
        <v>1002972</v>
      </c>
      <c r="K81" s="19">
        <v>153079</v>
      </c>
      <c r="L81" s="19">
        <v>318849</v>
      </c>
      <c r="M81" s="19">
        <v>166114</v>
      </c>
      <c r="N81" s="19">
        <v>135751</v>
      </c>
      <c r="O81" s="19">
        <v>229179</v>
      </c>
      <c r="P81" s="11">
        <f t="shared" si="5"/>
        <v>1718.2533972000083</v>
      </c>
      <c r="Q81" s="11">
        <f>VLOOKUP(I81,'2017'!$I$7:$P$92,8,0)</f>
        <v>1660.2395435719063</v>
      </c>
      <c r="R81" s="25">
        <f t="shared" si="4"/>
        <v>1.0349430621940787</v>
      </c>
    </row>
    <row r="82" spans="1:18" ht="15.75">
      <c r="A82" s="18" t="s">
        <v>85</v>
      </c>
      <c r="B82" s="19">
        <v>308265</v>
      </c>
      <c r="C82" s="19">
        <v>139102</v>
      </c>
      <c r="D82" s="19">
        <v>121653</v>
      </c>
      <c r="E82" s="19">
        <v>28458</v>
      </c>
      <c r="F82" s="19">
        <v>11476</v>
      </c>
      <c r="G82" s="19">
        <v>7576</v>
      </c>
      <c r="H82" s="20"/>
      <c r="I82" s="21" t="s">
        <v>85</v>
      </c>
      <c r="J82" s="19">
        <v>705024</v>
      </c>
      <c r="K82" s="19">
        <v>80062</v>
      </c>
      <c r="L82" s="19">
        <v>185235</v>
      </c>
      <c r="M82" s="19">
        <v>116940</v>
      </c>
      <c r="N82" s="19">
        <v>105918</v>
      </c>
      <c r="O82" s="19">
        <v>216869</v>
      </c>
      <c r="P82" s="11">
        <f t="shared" si="5"/>
        <v>2287.0711887499392</v>
      </c>
      <c r="Q82" s="11">
        <f>VLOOKUP(I82,'2017'!$I$7:$P$92,8,0)</f>
        <v>1687.5616881181231</v>
      </c>
      <c r="R82" s="25">
        <f t="shared" si="4"/>
        <v>1.3552519027025058</v>
      </c>
    </row>
    <row r="83" spans="1:18" ht="15.75">
      <c r="A83" s="18" t="s">
        <v>76</v>
      </c>
      <c r="B83" s="19">
        <v>236139</v>
      </c>
      <c r="C83" s="19">
        <v>99722</v>
      </c>
      <c r="D83" s="19">
        <v>99535</v>
      </c>
      <c r="E83" s="19">
        <v>23677</v>
      </c>
      <c r="F83" s="19">
        <v>8856</v>
      </c>
      <c r="G83" s="19">
        <v>4349</v>
      </c>
      <c r="H83" s="20"/>
      <c r="I83" s="21" t="s">
        <v>76</v>
      </c>
      <c r="J83" s="19">
        <v>449827</v>
      </c>
      <c r="K83" s="19">
        <v>58054</v>
      </c>
      <c r="L83" s="19">
        <v>176321</v>
      </c>
      <c r="M83" s="19">
        <v>79159</v>
      </c>
      <c r="N83" s="19">
        <v>58524</v>
      </c>
      <c r="O83" s="19">
        <v>77769</v>
      </c>
      <c r="P83" s="11">
        <f t="shared" si="5"/>
        <v>1904.9246418423047</v>
      </c>
      <c r="Q83" s="11">
        <f>VLOOKUP(I83,'2017'!$I$7:$P$92,8,0)</f>
        <v>1871.2858690836026</v>
      </c>
      <c r="R83" s="25">
        <f t="shared" si="4"/>
        <v>1.0179762874900431</v>
      </c>
    </row>
    <row r="84" spans="1:18" ht="30.75">
      <c r="A84" s="18" t="s">
        <v>87</v>
      </c>
      <c r="B84" s="19">
        <v>221472</v>
      </c>
      <c r="C84" s="19">
        <v>84045</v>
      </c>
      <c r="D84" s="19">
        <v>102456</v>
      </c>
      <c r="E84" s="19">
        <v>21005</v>
      </c>
      <c r="F84" s="19">
        <v>8591</v>
      </c>
      <c r="G84" s="19">
        <v>5375</v>
      </c>
      <c r="H84" s="20"/>
      <c r="I84" s="21" t="s">
        <v>87</v>
      </c>
      <c r="J84" s="19">
        <v>373931</v>
      </c>
      <c r="K84" s="19">
        <v>49454</v>
      </c>
      <c r="L84" s="19">
        <v>141412</v>
      </c>
      <c r="M84" s="19">
        <v>51295</v>
      </c>
      <c r="N84" s="19">
        <v>49801</v>
      </c>
      <c r="O84" s="19">
        <v>81969</v>
      </c>
      <c r="P84" s="11">
        <f t="shared" si="5"/>
        <v>1688.3895029619998</v>
      </c>
      <c r="Q84" s="11">
        <f>VLOOKUP(I84,'2017'!$I$7:$P$92,8,0)</f>
        <v>1606.4776642257689</v>
      </c>
      <c r="R84" s="25">
        <f t="shared" si="4"/>
        <v>1.0509884703412342</v>
      </c>
    </row>
    <row r="85" spans="1:18" ht="15.75">
      <c r="A85" s="18" t="s">
        <v>88</v>
      </c>
      <c r="B85" s="19">
        <v>662193</v>
      </c>
      <c r="C85" s="19">
        <v>237973</v>
      </c>
      <c r="D85" s="19">
        <v>294606</v>
      </c>
      <c r="E85" s="19">
        <v>78345</v>
      </c>
      <c r="F85" s="19">
        <v>30930</v>
      </c>
      <c r="G85" s="19">
        <v>20339</v>
      </c>
      <c r="H85" s="20"/>
      <c r="I85" s="21" t="s">
        <v>88</v>
      </c>
      <c r="J85" s="19">
        <v>1367352</v>
      </c>
      <c r="K85" s="19">
        <v>111566</v>
      </c>
      <c r="L85" s="19">
        <v>354908</v>
      </c>
      <c r="M85" s="19">
        <v>226164</v>
      </c>
      <c r="N85" s="19">
        <v>173966</v>
      </c>
      <c r="O85" s="19">
        <v>500748</v>
      </c>
      <c r="P85" s="11">
        <f t="shared" si="5"/>
        <v>2064.8844068119115</v>
      </c>
      <c r="Q85" s="11">
        <f>VLOOKUP(I85,'2017'!$I$7:$P$92,8,0)</f>
        <v>2088.0447369692511</v>
      </c>
      <c r="R85" s="25">
        <f t="shared" si="4"/>
        <v>0.98890812550742746</v>
      </c>
    </row>
    <row r="86" spans="1:18" ht="15.75">
      <c r="A86" s="18" t="s">
        <v>89</v>
      </c>
      <c r="B86" s="19">
        <v>365297</v>
      </c>
      <c r="C86" s="19">
        <v>123553</v>
      </c>
      <c r="D86" s="19">
        <v>168910</v>
      </c>
      <c r="E86" s="19">
        <v>48056</v>
      </c>
      <c r="F86" s="19">
        <v>18019</v>
      </c>
      <c r="G86" s="19">
        <v>6759</v>
      </c>
      <c r="H86" s="20"/>
      <c r="I86" s="21" t="s">
        <v>89</v>
      </c>
      <c r="J86" s="19">
        <v>1071900</v>
      </c>
      <c r="K86" s="19">
        <v>107196</v>
      </c>
      <c r="L86" s="19">
        <v>294807</v>
      </c>
      <c r="M86" s="19">
        <v>210211</v>
      </c>
      <c r="N86" s="19">
        <v>201291</v>
      </c>
      <c r="O86" s="19">
        <v>258395</v>
      </c>
      <c r="P86" s="11">
        <f t="shared" si="5"/>
        <v>2934.3246728004883</v>
      </c>
      <c r="Q86" s="11">
        <f>VLOOKUP(I86,'2017'!$I$7:$P$92,8,0)</f>
        <v>2917.3125963289895</v>
      </c>
      <c r="R86" s="25">
        <f t="shared" si="4"/>
        <v>1.0058314204973804</v>
      </c>
    </row>
    <row r="87" spans="1:18" ht="15.75">
      <c r="A87" s="18" t="s">
        <v>90</v>
      </c>
      <c r="B87" s="19">
        <v>215267</v>
      </c>
      <c r="C87" s="19">
        <v>80318</v>
      </c>
      <c r="D87" s="19">
        <v>100184</v>
      </c>
      <c r="E87" s="19">
        <v>24699</v>
      </c>
      <c r="F87" s="19">
        <v>7123</v>
      </c>
      <c r="G87" s="19">
        <v>2943</v>
      </c>
      <c r="H87" s="20"/>
      <c r="I87" s="21" t="s">
        <v>90</v>
      </c>
      <c r="J87" s="19">
        <v>638881</v>
      </c>
      <c r="K87" s="19">
        <v>86925</v>
      </c>
      <c r="L87" s="19">
        <v>230436</v>
      </c>
      <c r="M87" s="19">
        <v>108998</v>
      </c>
      <c r="N87" s="19">
        <v>99404</v>
      </c>
      <c r="O87" s="19">
        <v>113118</v>
      </c>
      <c r="P87" s="11">
        <f t="shared" si="5"/>
        <v>2967.8538744907487</v>
      </c>
      <c r="Q87" s="11">
        <f>VLOOKUP(I87,'2017'!$I$7:$P$92,8,0)</f>
        <v>2930.3629569945674</v>
      </c>
      <c r="R87" s="25">
        <f t="shared" si="4"/>
        <v>1.0127939501168937</v>
      </c>
    </row>
    <row r="88" spans="1:18" ht="15.75">
      <c r="A88" s="18" t="s">
        <v>91</v>
      </c>
      <c r="B88" s="19">
        <v>123573</v>
      </c>
      <c r="C88" s="19">
        <v>39812</v>
      </c>
      <c r="D88" s="19">
        <v>54525</v>
      </c>
      <c r="E88" s="19">
        <v>17999</v>
      </c>
      <c r="F88" s="19">
        <v>7415</v>
      </c>
      <c r="G88" s="19">
        <v>3822</v>
      </c>
      <c r="H88" s="20"/>
      <c r="I88" s="21" t="s">
        <v>91</v>
      </c>
      <c r="J88" s="19">
        <v>614395</v>
      </c>
      <c r="K88" s="19">
        <v>30524</v>
      </c>
      <c r="L88" s="19">
        <v>196368</v>
      </c>
      <c r="M88" s="19">
        <v>122748</v>
      </c>
      <c r="N88" s="19">
        <v>110429</v>
      </c>
      <c r="O88" s="19">
        <v>154326</v>
      </c>
      <c r="P88" s="11">
        <f t="shared" si="5"/>
        <v>4971.9194322384337</v>
      </c>
      <c r="Q88" s="11">
        <f>VLOOKUP(I88,'2017'!$I$7:$P$92,8,0)</f>
        <v>4877.678378782095</v>
      </c>
      <c r="R88" s="25">
        <f t="shared" si="4"/>
        <v>1.0193208830385962</v>
      </c>
    </row>
    <row r="89" spans="1:18" ht="15.75">
      <c r="A89" s="18" t="s">
        <v>92</v>
      </c>
      <c r="B89" s="19">
        <v>47829</v>
      </c>
      <c r="C89" s="19">
        <v>16214</v>
      </c>
      <c r="D89" s="19">
        <v>19923</v>
      </c>
      <c r="E89" s="19">
        <v>6388</v>
      </c>
      <c r="F89" s="19">
        <v>3233</v>
      </c>
      <c r="G89" s="19">
        <v>2071</v>
      </c>
      <c r="H89" s="20"/>
      <c r="I89" s="21" t="s">
        <v>92</v>
      </c>
      <c r="J89" s="19">
        <v>86025</v>
      </c>
      <c r="K89" s="19">
        <v>8772</v>
      </c>
      <c r="L89" s="19">
        <v>23194</v>
      </c>
      <c r="M89" s="19">
        <v>14757</v>
      </c>
      <c r="N89" s="19">
        <v>15032</v>
      </c>
      <c r="O89" s="19">
        <v>24270</v>
      </c>
      <c r="P89" s="11">
        <f t="shared" si="5"/>
        <v>1798.5949946685064</v>
      </c>
      <c r="Q89" s="11">
        <f>VLOOKUP(I89,'2017'!$I$7:$P$92,8,0)</f>
        <v>1757.7770611630656</v>
      </c>
      <c r="R89" s="25">
        <f t="shared" si="4"/>
        <v>1.023221336998466</v>
      </c>
    </row>
    <row r="90" spans="1:18" ht="15.75">
      <c r="A90" s="18" t="s">
        <v>93</v>
      </c>
      <c r="B90" s="19">
        <v>136279</v>
      </c>
      <c r="C90" s="19">
        <v>42392</v>
      </c>
      <c r="D90" s="19">
        <v>62431</v>
      </c>
      <c r="E90" s="19">
        <v>20497</v>
      </c>
      <c r="F90" s="19">
        <v>7250</v>
      </c>
      <c r="G90" s="19">
        <v>3709</v>
      </c>
      <c r="H90" s="20"/>
      <c r="I90" s="21" t="s">
        <v>93</v>
      </c>
      <c r="J90" s="19">
        <v>497911</v>
      </c>
      <c r="K90" s="19">
        <v>31041</v>
      </c>
      <c r="L90" s="19">
        <v>139351</v>
      </c>
      <c r="M90" s="19">
        <v>103996</v>
      </c>
      <c r="N90" s="19">
        <v>97687</v>
      </c>
      <c r="O90" s="19">
        <v>125836</v>
      </c>
      <c r="P90" s="11">
        <f t="shared" si="5"/>
        <v>3653.615010383111</v>
      </c>
      <c r="Q90" s="11">
        <f>VLOOKUP(I90,'2017'!$I$7:$P$92,8,0)</f>
        <v>3628.0213560151756</v>
      </c>
      <c r="R90" s="25">
        <f t="shared" si="4"/>
        <v>1.0070544387302192</v>
      </c>
    </row>
    <row r="91" spans="1:18" ht="15.75">
      <c r="A91" s="18" t="s">
        <v>86</v>
      </c>
      <c r="B91" s="19">
        <v>275806</v>
      </c>
      <c r="C91" s="19">
        <v>126656</v>
      </c>
      <c r="D91" s="19">
        <v>110173</v>
      </c>
      <c r="E91" s="19">
        <v>23687</v>
      </c>
      <c r="F91" s="19">
        <v>9741</v>
      </c>
      <c r="G91" s="19">
        <v>5549</v>
      </c>
      <c r="H91" s="20"/>
      <c r="I91" s="21" t="s">
        <v>86</v>
      </c>
      <c r="J91" s="19">
        <v>393649</v>
      </c>
      <c r="K91" s="19">
        <v>60208</v>
      </c>
      <c r="L91" s="19">
        <v>116041</v>
      </c>
      <c r="M91" s="19">
        <v>67767</v>
      </c>
      <c r="N91" s="19">
        <v>59964</v>
      </c>
      <c r="O91" s="19">
        <v>89669</v>
      </c>
      <c r="P91" s="11">
        <f t="shared" si="5"/>
        <v>1427.2677171635135</v>
      </c>
      <c r="Q91" s="11">
        <f>VLOOKUP(I91,'2017'!$I$7:$P$92,8,0)</f>
        <v>1383.7107236372292</v>
      </c>
      <c r="R91" s="25">
        <f t="shared" si="4"/>
        <v>1.0314783955795255</v>
      </c>
    </row>
    <row r="92" spans="1:18" ht="30.75" customHeight="1">
      <c r="A92" s="18" t="s">
        <v>94</v>
      </c>
      <c r="B92" s="19">
        <v>40685</v>
      </c>
      <c r="C92" s="19">
        <v>16854</v>
      </c>
      <c r="D92" s="19">
        <v>18034</v>
      </c>
      <c r="E92" s="19">
        <v>3983</v>
      </c>
      <c r="F92" s="19">
        <v>1179</v>
      </c>
      <c r="G92" s="19">
        <v>635</v>
      </c>
      <c r="H92" s="20"/>
      <c r="I92" s="21" t="s">
        <v>94</v>
      </c>
      <c r="J92" s="19">
        <v>86374</v>
      </c>
      <c r="K92" s="19">
        <v>9192</v>
      </c>
      <c r="L92" s="19">
        <v>28292</v>
      </c>
      <c r="M92" s="19">
        <v>19548</v>
      </c>
      <c r="N92" s="19">
        <v>11922</v>
      </c>
      <c r="O92" s="19">
        <v>17420</v>
      </c>
      <c r="P92" s="11">
        <f t="shared" si="5"/>
        <v>2122.993732333784</v>
      </c>
      <c r="Q92" s="11">
        <f>VLOOKUP(I92,'2017'!$I$7:$P$92,8,0)</f>
        <v>2121.7141823257257</v>
      </c>
      <c r="R92" s="25">
        <f t="shared" si="4"/>
        <v>1.0006030736932983</v>
      </c>
    </row>
    <row r="93" spans="1:18" ht="15.75">
      <c r="A93" s="18" t="s">
        <v>106</v>
      </c>
      <c r="B93" s="19">
        <v>7279</v>
      </c>
      <c r="C93" s="19">
        <v>2695</v>
      </c>
      <c r="D93" s="19">
        <v>3218</v>
      </c>
      <c r="E93" s="19">
        <v>805</v>
      </c>
      <c r="F93" s="19">
        <v>339</v>
      </c>
      <c r="G93" s="19">
        <v>222</v>
      </c>
      <c r="H93" s="20"/>
      <c r="I93" s="21" t="s">
        <v>106</v>
      </c>
      <c r="J93" s="19">
        <v>14561</v>
      </c>
      <c r="K93" s="19">
        <v>1987</v>
      </c>
      <c r="L93" s="19">
        <v>4818</v>
      </c>
      <c r="M93" s="19">
        <v>2334</v>
      </c>
      <c r="N93" s="19">
        <v>1948</v>
      </c>
      <c r="O93" s="19">
        <v>3474</v>
      </c>
      <c r="P93" s="11">
        <f t="shared" si="5"/>
        <v>2000.412144525347</v>
      </c>
      <c r="Q93" s="11">
        <f>VLOOKUP(I93,'2017'!$I$7:$P$92,8,0)</f>
        <v>963.66651590532194</v>
      </c>
      <c r="R93" s="25">
        <f t="shared" si="4"/>
        <v>2.0758344422147412</v>
      </c>
    </row>
  </sheetData>
  <mergeCells count="12">
    <mergeCell ref="A1:A5"/>
    <mergeCell ref="B1:G1"/>
    <mergeCell ref="B2:G2"/>
    <mergeCell ref="B3:G3"/>
    <mergeCell ref="B4:B5"/>
    <mergeCell ref="C4:G4"/>
    <mergeCell ref="I1:I5"/>
    <mergeCell ref="J1:O1"/>
    <mergeCell ref="J2:O2"/>
    <mergeCell ref="J3:O3"/>
    <mergeCell ref="J4:J5"/>
    <mergeCell ref="K4:O4"/>
  </mergeCells>
  <conditionalFormatting sqref="S68 S61">
    <cfRule type="top10" dxfId="3" priority="9" rank="5"/>
  </conditionalFormatting>
  <conditionalFormatting sqref="R7:R93">
    <cfRule type="top10" dxfId="2" priority="7" rank="5"/>
  </conditionalFormatting>
  <conditionalFormatting sqref="P1:P1048576">
    <cfRule type="top10" dxfId="1" priority="5" bottom="1" rank="5"/>
    <cfRule type="top10" dxfId="0" priority="6" rank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U28" sqref="U28"/>
    </sheetView>
  </sheetViews>
  <sheetFormatPr defaultRowHeight="15"/>
  <cols>
    <col min="1" max="1" width="26.28515625" customWidth="1"/>
    <col min="2" max="2" width="21.7109375" style="36" customWidth="1"/>
  </cols>
  <sheetData>
    <row r="1" spans="1:2">
      <c r="B1" s="36" t="s">
        <v>112</v>
      </c>
    </row>
    <row r="2" spans="1:2">
      <c r="A2" t="s">
        <v>28</v>
      </c>
      <c r="B2" s="36">
        <v>6803.3899266236958</v>
      </c>
    </row>
    <row r="3" spans="1:2">
      <c r="A3" t="s">
        <v>38</v>
      </c>
      <c r="B3" s="36">
        <v>5589.1817975844442</v>
      </c>
    </row>
    <row r="4" spans="1:2">
      <c r="A4" t="s">
        <v>91</v>
      </c>
      <c r="B4" s="36">
        <v>4971.9194322384337</v>
      </c>
    </row>
    <row r="5" spans="1:2">
      <c r="A5" t="s">
        <v>74</v>
      </c>
      <c r="B5" s="36">
        <v>4909.2912782181338</v>
      </c>
    </row>
    <row r="6" spans="1:2">
      <c r="A6" t="s">
        <v>20</v>
      </c>
      <c r="B6" s="36">
        <v>4475.6955964988583</v>
      </c>
    </row>
    <row r="7" spans="1:2">
      <c r="A7" t="s">
        <v>71</v>
      </c>
      <c r="B7" s="36">
        <v>4124.5223353971105</v>
      </c>
    </row>
    <row r="8" spans="1:2">
      <c r="A8" t="s">
        <v>34</v>
      </c>
      <c r="B8" s="36">
        <v>3727.4820889201555</v>
      </c>
    </row>
    <row r="9" spans="1:2">
      <c r="A9" t="s">
        <v>93</v>
      </c>
      <c r="B9" s="36">
        <v>3653.615010383111</v>
      </c>
    </row>
    <row r="10" spans="1:2">
      <c r="A10" t="s">
        <v>32</v>
      </c>
      <c r="B10" s="36">
        <v>3335.2077650370757</v>
      </c>
    </row>
    <row r="11" spans="1:2">
      <c r="A11" t="s">
        <v>62</v>
      </c>
      <c r="B11" s="36">
        <v>3203.4322978532282</v>
      </c>
    </row>
    <row r="12" spans="1:2">
      <c r="A12" t="s">
        <v>10</v>
      </c>
      <c r="B12" s="36">
        <v>3005.9397564127671</v>
      </c>
    </row>
    <row r="13" spans="1:2">
      <c r="A13" t="s">
        <v>48</v>
      </c>
      <c r="B13" s="36">
        <v>1778.1660609449259</v>
      </c>
    </row>
    <row r="14" spans="1:2">
      <c r="A14" t="s">
        <v>46</v>
      </c>
      <c r="B14" s="36">
        <v>1764.9375272824732</v>
      </c>
    </row>
    <row r="15" spans="1:2">
      <c r="A15" t="s">
        <v>84</v>
      </c>
      <c r="B15" s="36">
        <v>1718.2533972000083</v>
      </c>
    </row>
    <row r="16" spans="1:2">
      <c r="A16" t="s">
        <v>87</v>
      </c>
      <c r="B16" s="36">
        <v>1688.3895029619998</v>
      </c>
    </row>
    <row r="17" spans="1:2">
      <c r="A17" t="s">
        <v>59</v>
      </c>
      <c r="B17" s="36">
        <v>1669.7241610030842</v>
      </c>
    </row>
    <row r="18" spans="1:2">
      <c r="A18" t="s">
        <v>49</v>
      </c>
      <c r="B18" s="36">
        <v>1659.7441968800613</v>
      </c>
    </row>
    <row r="19" spans="1:2">
      <c r="A19" t="s">
        <v>77</v>
      </c>
      <c r="B19" s="36">
        <v>1600.0061880230814</v>
      </c>
    </row>
    <row r="20" spans="1:2">
      <c r="A20" t="s">
        <v>75</v>
      </c>
      <c r="B20" s="36">
        <v>1581.5859825425966</v>
      </c>
    </row>
    <row r="21" spans="1:2">
      <c r="A21" t="s">
        <v>41</v>
      </c>
      <c r="B21" s="36">
        <v>1478.4657117022796</v>
      </c>
    </row>
    <row r="22" spans="1:2">
      <c r="A22" t="s">
        <v>86</v>
      </c>
      <c r="B22" s="36">
        <v>1427.2677171635135</v>
      </c>
    </row>
  </sheetData>
  <sortState ref="A2:B93">
    <sortCondition descending="1"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 расчеты</vt:lpstr>
      <vt:lpstr>Графики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olgab</dc:creator>
  <cp:lastModifiedBy>danilov</cp:lastModifiedBy>
  <dcterms:created xsi:type="dcterms:W3CDTF">2019-11-14T09:53:06Z</dcterms:created>
  <dcterms:modified xsi:type="dcterms:W3CDTF">2019-11-20T08:15:12Z</dcterms:modified>
</cp:coreProperties>
</file>