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8250"/>
  </bookViews>
  <sheets>
    <sheet name="Сводная по данному исследованию" sheetId="10" r:id="rId1"/>
    <sheet name="сводная исследование 2017" sheetId="1" r:id="rId2"/>
    <sheet name="Девочки подробная" sheetId="2" r:id="rId3"/>
    <sheet name="Девочки сводная" sheetId="8" r:id="rId4"/>
    <sheet name="Мальчики подробная" sheetId="3" r:id="rId5"/>
    <sheet name="Мальчики сводная" sheetId="9" r:id="rId6"/>
    <sheet name="Канцелярские товары" sheetId="5" r:id="rId7"/>
    <sheet name="Цветы" sheetId="6" r:id="rId8"/>
    <sheet name="Детские кроссовки" sheetId="11" r:id="rId9"/>
    <sheet name="Брюки Сорочка Джемпер 2018" sheetId="4" r:id="rId10"/>
    <sheet name="Лист2" sheetId="12" r:id="rId11"/>
  </sheets>
  <calcPr calcId="145621"/>
</workbook>
</file>

<file path=xl/calcChain.xml><?xml version="1.0" encoding="utf-8"?>
<calcChain xmlns="http://schemas.openxmlformats.org/spreadsheetml/2006/main">
  <c r="N14" i="3" l="1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2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8" i="5"/>
  <c r="AC89" i="5"/>
  <c r="AC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2" i="5"/>
  <c r="E67" i="11"/>
  <c r="E19" i="11"/>
  <c r="E31" i="11"/>
  <c r="E42" i="11"/>
  <c r="E50" i="11"/>
  <c r="E12" i="11"/>
  <c r="E79" i="11"/>
  <c r="E66" i="11"/>
  <c r="E86" i="11"/>
  <c r="E41" i="11"/>
  <c r="E85" i="11"/>
  <c r="E48" i="11"/>
  <c r="E46" i="11"/>
  <c r="E47" i="11"/>
  <c r="E53" i="11"/>
  <c r="E55" i="11"/>
  <c r="E13" i="11"/>
  <c r="E16" i="11"/>
  <c r="E37" i="11"/>
  <c r="E32" i="11"/>
  <c r="E8" i="11"/>
  <c r="E7" i="11"/>
  <c r="E9" i="11"/>
  <c r="E28" i="11"/>
  <c r="E35" i="11"/>
  <c r="E54" i="11"/>
  <c r="E18" i="11"/>
  <c r="E82" i="11"/>
  <c r="E84" i="11"/>
  <c r="E34" i="11"/>
  <c r="E33" i="11"/>
  <c r="E39" i="11"/>
  <c r="E36" i="11"/>
  <c r="E49" i="11"/>
  <c r="E5" i="11"/>
  <c r="E77" i="11"/>
  <c r="E23" i="11"/>
  <c r="E70" i="11"/>
  <c r="E58" i="11"/>
  <c r="E89" i="11"/>
  <c r="E22" i="11"/>
  <c r="E30" i="11"/>
  <c r="E64" i="11"/>
  <c r="E11" i="11"/>
  <c r="E43" i="11"/>
  <c r="E45" i="11"/>
  <c r="E74" i="11"/>
  <c r="E80" i="11"/>
  <c r="E57" i="11"/>
  <c r="E62" i="11"/>
  <c r="E76" i="11"/>
  <c r="E52" i="11"/>
  <c r="E65" i="11"/>
  <c r="E51" i="11"/>
  <c r="E71" i="11"/>
  <c r="E68" i="11"/>
  <c r="E78" i="11"/>
  <c r="E69" i="11"/>
  <c r="E63" i="11"/>
  <c r="E88" i="11"/>
  <c r="E21" i="11"/>
  <c r="E10" i="11"/>
  <c r="E4" i="11"/>
  <c r="E15" i="11"/>
  <c r="E24" i="11"/>
  <c r="E56" i="11"/>
  <c r="E61" i="11"/>
  <c r="E14" i="11"/>
  <c r="E40" i="11"/>
  <c r="E72" i="11"/>
  <c r="E60" i="11"/>
  <c r="E81" i="11"/>
  <c r="E59" i="11"/>
  <c r="E29" i="11"/>
  <c r="E83" i="11"/>
  <c r="E38" i="11"/>
  <c r="E73" i="11"/>
  <c r="E75" i="11"/>
  <c r="E26" i="11"/>
  <c r="E6" i="11"/>
  <c r="E27" i="11"/>
  <c r="E25" i="11"/>
  <c r="E87" i="11"/>
  <c r="E44" i="11"/>
  <c r="E20" i="11"/>
  <c r="E17" i="11"/>
  <c r="E3" i="11"/>
  <c r="E2" i="11"/>
  <c r="J88" i="10" l="1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89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4" i="10"/>
  <c r="J7" i="10"/>
  <c r="J6" i="10"/>
  <c r="J5" i="10"/>
  <c r="J3" i="10"/>
  <c r="J2" i="10"/>
  <c r="A40" i="6" l="1"/>
  <c r="A78" i="6"/>
  <c r="A80" i="6"/>
  <c r="A84" i="6"/>
  <c r="A55" i="6"/>
  <c r="A31" i="6"/>
  <c r="A57" i="6"/>
  <c r="A26" i="6"/>
  <c r="A20" i="6"/>
  <c r="A34" i="6"/>
  <c r="A89" i="6"/>
  <c r="A19" i="6"/>
  <c r="A81" i="6"/>
  <c r="A38" i="6"/>
  <c r="A22" i="6"/>
  <c r="A76" i="6"/>
  <c r="A62" i="6"/>
  <c r="A36" i="6"/>
  <c r="A17" i="6"/>
  <c r="A85" i="6"/>
  <c r="A44" i="6"/>
  <c r="A16" i="6"/>
  <c r="A50" i="6"/>
  <c r="A18" i="6"/>
  <c r="A46" i="6"/>
  <c r="A13" i="6"/>
  <c r="A43" i="6"/>
  <c r="A72" i="6"/>
  <c r="A77" i="6"/>
  <c r="A58" i="6"/>
  <c r="A82" i="6"/>
  <c r="A5" i="6"/>
  <c r="A29" i="6"/>
  <c r="A47" i="6"/>
  <c r="A37" i="6"/>
  <c r="A25" i="6"/>
  <c r="A8" i="6"/>
  <c r="A52" i="6"/>
  <c r="A3" i="6"/>
  <c r="A67" i="6"/>
  <c r="A33" i="6"/>
  <c r="A10" i="6"/>
  <c r="A54" i="6"/>
  <c r="A32" i="6"/>
  <c r="A2" i="6"/>
  <c r="A30" i="6"/>
  <c r="A9" i="6"/>
  <c r="A27" i="6"/>
  <c r="A56" i="6"/>
  <c r="A63" i="6"/>
  <c r="A79" i="6"/>
  <c r="A86" i="6"/>
  <c r="A59" i="6"/>
  <c r="A35" i="6"/>
  <c r="A70" i="6"/>
  <c r="A45" i="6"/>
  <c r="A74" i="6"/>
  <c r="A21" i="6"/>
  <c r="A6" i="6"/>
  <c r="A12" i="6"/>
  <c r="A68" i="6"/>
  <c r="A11" i="6"/>
  <c r="A49" i="6"/>
  <c r="A69" i="6"/>
  <c r="A88" i="6"/>
  <c r="A83" i="6"/>
  <c r="A73" i="6"/>
  <c r="A48" i="6"/>
  <c r="A41" i="6"/>
  <c r="A28" i="6"/>
  <c r="A64" i="6"/>
  <c r="A39" i="6"/>
  <c r="A71" i="6"/>
  <c r="A24" i="6"/>
  <c r="A7" i="6"/>
  <c r="A23" i="6"/>
  <c r="A14" i="6"/>
  <c r="A60" i="6"/>
  <c r="A51" i="6"/>
  <c r="A66" i="6"/>
  <c r="A15" i="6"/>
  <c r="A87" i="6"/>
  <c r="A65" i="6"/>
  <c r="A61" i="6"/>
  <c r="A4" i="6"/>
  <c r="A75" i="6"/>
  <c r="A42" i="6"/>
  <c r="A53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2" i="9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2" i="8"/>
  <c r="A81" i="10"/>
  <c r="A22" i="10"/>
  <c r="A49" i="10"/>
  <c r="A54" i="10"/>
  <c r="A75" i="10"/>
  <c r="A15" i="10"/>
  <c r="A46" i="10"/>
  <c r="A80" i="10"/>
  <c r="A29" i="10"/>
  <c r="A79" i="10"/>
  <c r="A56" i="10"/>
  <c r="A21" i="10"/>
  <c r="A10" i="10"/>
  <c r="A17" i="10"/>
  <c r="A84" i="10"/>
  <c r="A25" i="10"/>
  <c r="A45" i="10"/>
  <c r="A43" i="10"/>
  <c r="A32" i="10"/>
  <c r="A27" i="10"/>
  <c r="A2" i="10"/>
  <c r="A28" i="10"/>
  <c r="A77" i="10"/>
  <c r="A35" i="10"/>
  <c r="A85" i="10"/>
  <c r="A33" i="10"/>
  <c r="A57" i="10"/>
  <c r="A64" i="10"/>
  <c r="A69" i="10"/>
  <c r="A55" i="10"/>
  <c r="A59" i="10"/>
  <c r="A30" i="10"/>
  <c r="A66" i="10"/>
  <c r="A8" i="10"/>
  <c r="A3" i="10"/>
  <c r="A38" i="10"/>
  <c r="A74" i="10"/>
  <c r="A14" i="10"/>
  <c r="A88" i="10"/>
  <c r="A42" i="10"/>
  <c r="A86" i="10"/>
  <c r="A67" i="10"/>
  <c r="A73" i="10"/>
  <c r="A24" i="10"/>
  <c r="A53" i="10"/>
  <c r="A68" i="10"/>
  <c r="A78" i="10"/>
  <c r="A47" i="10"/>
  <c r="A11" i="10"/>
  <c r="A20" i="10"/>
  <c r="A89" i="10"/>
  <c r="A87" i="10"/>
  <c r="A72" i="10"/>
  <c r="A19" i="10"/>
  <c r="A76" i="10"/>
  <c r="A70" i="10"/>
  <c r="A83" i="10"/>
  <c r="A18" i="10"/>
  <c r="A23" i="10"/>
  <c r="A65" i="10"/>
  <c r="A50" i="10"/>
  <c r="A61" i="10"/>
  <c r="A44" i="10"/>
  <c r="A71" i="10"/>
  <c r="A41" i="10"/>
  <c r="A26" i="10"/>
  <c r="A82" i="10"/>
  <c r="A13" i="10"/>
  <c r="A31" i="10"/>
  <c r="A9" i="10"/>
  <c r="A36" i="10"/>
  <c r="A62" i="10"/>
  <c r="A51" i="10"/>
  <c r="A34" i="10"/>
  <c r="A52" i="10"/>
  <c r="A12" i="10"/>
  <c r="A58" i="10"/>
  <c r="A40" i="10"/>
  <c r="A39" i="10"/>
  <c r="A5" i="10"/>
  <c r="A6" i="10"/>
  <c r="A48" i="10"/>
  <c r="A16" i="10"/>
  <c r="A37" i="10"/>
  <c r="A4" i="10"/>
  <c r="A7" i="10"/>
  <c r="A60" i="10"/>
  <c r="A63" i="10"/>
  <c r="H81" i="10"/>
  <c r="H22" i="10"/>
  <c r="H49" i="10"/>
  <c r="H54" i="10"/>
  <c r="H75" i="10"/>
  <c r="H15" i="10"/>
  <c r="H46" i="10"/>
  <c r="H80" i="10"/>
  <c r="H29" i="10"/>
  <c r="H79" i="10"/>
  <c r="H56" i="10"/>
  <c r="H21" i="10"/>
  <c r="H10" i="10"/>
  <c r="H17" i="10"/>
  <c r="H84" i="10"/>
  <c r="H25" i="10"/>
  <c r="H45" i="10"/>
  <c r="H43" i="10"/>
  <c r="H32" i="10"/>
  <c r="H27" i="10"/>
  <c r="H2" i="10"/>
  <c r="H28" i="10"/>
  <c r="H77" i="10"/>
  <c r="H35" i="10"/>
  <c r="H85" i="10"/>
  <c r="H33" i="10"/>
  <c r="H57" i="10"/>
  <c r="H64" i="10"/>
  <c r="H69" i="10"/>
  <c r="H55" i="10"/>
  <c r="H59" i="10"/>
  <c r="H30" i="10"/>
  <c r="H66" i="10"/>
  <c r="H8" i="10"/>
  <c r="H3" i="10"/>
  <c r="H38" i="10"/>
  <c r="H74" i="10"/>
  <c r="H14" i="10"/>
  <c r="H88" i="10"/>
  <c r="H42" i="10"/>
  <c r="H86" i="10"/>
  <c r="H67" i="10"/>
  <c r="H73" i="10"/>
  <c r="H24" i="10"/>
  <c r="H53" i="10"/>
  <c r="H68" i="10"/>
  <c r="H78" i="10"/>
  <c r="H47" i="10"/>
  <c r="H11" i="10"/>
  <c r="H20" i="10"/>
  <c r="H89" i="10"/>
  <c r="H87" i="10"/>
  <c r="H72" i="10"/>
  <c r="H19" i="10"/>
  <c r="H76" i="10"/>
  <c r="H70" i="10"/>
  <c r="H83" i="10"/>
  <c r="H18" i="10"/>
  <c r="H23" i="10"/>
  <c r="H65" i="10"/>
  <c r="H50" i="10"/>
  <c r="H61" i="10"/>
  <c r="H44" i="10"/>
  <c r="H71" i="10"/>
  <c r="H41" i="10"/>
  <c r="H26" i="10"/>
  <c r="H82" i="10"/>
  <c r="H13" i="10"/>
  <c r="H31" i="10"/>
  <c r="H9" i="10"/>
  <c r="H36" i="10"/>
  <c r="H62" i="10"/>
  <c r="H51" i="10"/>
  <c r="H34" i="10"/>
  <c r="H52" i="10"/>
  <c r="H12" i="10"/>
  <c r="H58" i="10"/>
  <c r="H40" i="10"/>
  <c r="H39" i="10"/>
  <c r="H5" i="10"/>
  <c r="H6" i="10"/>
  <c r="H48" i="10"/>
  <c r="H16" i="10"/>
  <c r="H37" i="10"/>
  <c r="H4" i="10"/>
  <c r="H7" i="10"/>
  <c r="H60" i="10"/>
  <c r="H63" i="10"/>
  <c r="E81" i="10"/>
  <c r="E22" i="10"/>
  <c r="E49" i="10"/>
  <c r="E54" i="10"/>
  <c r="E75" i="10"/>
  <c r="E15" i="10"/>
  <c r="E46" i="10"/>
  <c r="E80" i="10"/>
  <c r="E29" i="10"/>
  <c r="E79" i="10"/>
  <c r="E56" i="10"/>
  <c r="E21" i="10"/>
  <c r="E10" i="10"/>
  <c r="E17" i="10"/>
  <c r="E84" i="10"/>
  <c r="E25" i="10"/>
  <c r="E45" i="10"/>
  <c r="E43" i="10"/>
  <c r="E32" i="10"/>
  <c r="E27" i="10"/>
  <c r="E2" i="10"/>
  <c r="E28" i="10"/>
  <c r="E77" i="10"/>
  <c r="E35" i="10"/>
  <c r="E85" i="10"/>
  <c r="E33" i="10"/>
  <c r="E57" i="10"/>
  <c r="E64" i="10"/>
  <c r="E69" i="10"/>
  <c r="E55" i="10"/>
  <c r="E59" i="10"/>
  <c r="E30" i="10"/>
  <c r="E66" i="10"/>
  <c r="E8" i="10"/>
  <c r="E3" i="10"/>
  <c r="E38" i="10"/>
  <c r="E74" i="10"/>
  <c r="E14" i="10"/>
  <c r="E88" i="10"/>
  <c r="E42" i="10"/>
  <c r="E86" i="10"/>
  <c r="E67" i="10"/>
  <c r="E73" i="10"/>
  <c r="E24" i="10"/>
  <c r="E53" i="10"/>
  <c r="E68" i="10"/>
  <c r="E78" i="10"/>
  <c r="E47" i="10"/>
  <c r="E11" i="10"/>
  <c r="E20" i="10"/>
  <c r="E89" i="10"/>
  <c r="E87" i="10"/>
  <c r="E72" i="10"/>
  <c r="E19" i="10"/>
  <c r="E76" i="10"/>
  <c r="E70" i="10"/>
  <c r="E83" i="10"/>
  <c r="E18" i="10"/>
  <c r="E23" i="10"/>
  <c r="E65" i="10"/>
  <c r="E50" i="10"/>
  <c r="E61" i="10"/>
  <c r="E44" i="10"/>
  <c r="E71" i="10"/>
  <c r="E41" i="10"/>
  <c r="E26" i="10"/>
  <c r="E82" i="10"/>
  <c r="E13" i="10"/>
  <c r="E31" i="10"/>
  <c r="E9" i="10"/>
  <c r="E36" i="10"/>
  <c r="E62" i="10"/>
  <c r="E51" i="10"/>
  <c r="E34" i="10"/>
  <c r="E52" i="10"/>
  <c r="E12" i="10"/>
  <c r="E58" i="10"/>
  <c r="E40" i="10"/>
  <c r="E39" i="10"/>
  <c r="E5" i="10"/>
  <c r="E6" i="10"/>
  <c r="E48" i="10"/>
  <c r="E16" i="10"/>
  <c r="E37" i="10"/>
  <c r="E4" i="10"/>
  <c r="E7" i="10"/>
  <c r="E60" i="10"/>
  <c r="E63" i="10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2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8" i="3"/>
  <c r="V89" i="3"/>
  <c r="V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2" i="3"/>
  <c r="N89" i="3"/>
  <c r="N3" i="3"/>
  <c r="N4" i="3"/>
  <c r="N5" i="3"/>
  <c r="N6" i="3"/>
  <c r="N7" i="3"/>
  <c r="N8" i="3"/>
  <c r="N9" i="3"/>
  <c r="N10" i="3"/>
  <c r="N11" i="3"/>
  <c r="N12" i="3"/>
  <c r="N13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2" i="3"/>
  <c r="L8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2" i="3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2" i="9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2" i="3"/>
  <c r="J8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2" i="3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2" i="8"/>
  <c r="Y89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2" i="2"/>
  <c r="D53" i="6"/>
  <c r="F53" i="6"/>
  <c r="D40" i="6"/>
  <c r="F40" i="6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C87" i="5" s="1"/>
  <c r="AB88" i="5"/>
  <c r="AB89" i="5"/>
  <c r="AB2" i="5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2" i="5"/>
  <c r="O3" i="5"/>
  <c r="AD3" i="5" s="1"/>
  <c r="O4" i="5"/>
  <c r="AD4" i="5" s="1"/>
  <c r="O5" i="5"/>
  <c r="AD5" i="5" s="1"/>
  <c r="O6" i="5"/>
  <c r="AD6" i="5" s="1"/>
  <c r="O7" i="5"/>
  <c r="AD7" i="5" s="1"/>
  <c r="O8" i="5"/>
  <c r="AD8" i="5" s="1"/>
  <c r="O9" i="5"/>
  <c r="AD9" i="5" s="1"/>
  <c r="O10" i="5"/>
  <c r="AD10" i="5" s="1"/>
  <c r="O11" i="5"/>
  <c r="AD11" i="5" s="1"/>
  <c r="O12" i="5"/>
  <c r="AD12" i="5" s="1"/>
  <c r="O13" i="5"/>
  <c r="AD13" i="5" s="1"/>
  <c r="O14" i="5"/>
  <c r="AD14" i="5" s="1"/>
  <c r="O15" i="5"/>
  <c r="O16" i="5"/>
  <c r="AD16" i="5" s="1"/>
  <c r="O17" i="5"/>
  <c r="AD17" i="5" s="1"/>
  <c r="O18" i="5"/>
  <c r="AD18" i="5" s="1"/>
  <c r="O19" i="5"/>
  <c r="AD19" i="5" s="1"/>
  <c r="O20" i="5"/>
  <c r="AD20" i="5" s="1"/>
  <c r="O21" i="5"/>
  <c r="AD21" i="5" s="1"/>
  <c r="O22" i="5"/>
  <c r="AD22" i="5" s="1"/>
  <c r="O23" i="5"/>
  <c r="AD23" i="5" s="1"/>
  <c r="O24" i="5"/>
  <c r="AD24" i="5" s="1"/>
  <c r="O25" i="5"/>
  <c r="AD25" i="5" s="1"/>
  <c r="O26" i="5"/>
  <c r="AD26" i="5" s="1"/>
  <c r="O27" i="5"/>
  <c r="AD27" i="5" s="1"/>
  <c r="O28" i="5"/>
  <c r="AD28" i="5" s="1"/>
  <c r="O29" i="5"/>
  <c r="AD29" i="5" s="1"/>
  <c r="O30" i="5"/>
  <c r="AD30" i="5" s="1"/>
  <c r="O31" i="5"/>
  <c r="AD31" i="5" s="1"/>
  <c r="O32" i="5"/>
  <c r="AD32" i="5" s="1"/>
  <c r="O33" i="5"/>
  <c r="AD33" i="5" s="1"/>
  <c r="O34" i="5"/>
  <c r="AD34" i="5" s="1"/>
  <c r="O35" i="5"/>
  <c r="AD35" i="5" s="1"/>
  <c r="O36" i="5"/>
  <c r="AD36" i="5" s="1"/>
  <c r="O37" i="5"/>
  <c r="AD37" i="5" s="1"/>
  <c r="O38" i="5"/>
  <c r="AD38" i="5" s="1"/>
  <c r="O39" i="5"/>
  <c r="AD39" i="5" s="1"/>
  <c r="O40" i="5"/>
  <c r="AD40" i="5" s="1"/>
  <c r="O41" i="5"/>
  <c r="AD41" i="5" s="1"/>
  <c r="O42" i="5"/>
  <c r="AD42" i="5" s="1"/>
  <c r="O43" i="5"/>
  <c r="AD43" i="5" s="1"/>
  <c r="O44" i="5"/>
  <c r="AD44" i="5" s="1"/>
  <c r="O45" i="5"/>
  <c r="AD45" i="5" s="1"/>
  <c r="O46" i="5"/>
  <c r="AD46" i="5" s="1"/>
  <c r="O47" i="5"/>
  <c r="AD47" i="5" s="1"/>
  <c r="O48" i="5"/>
  <c r="AD48" i="5" s="1"/>
  <c r="O49" i="5"/>
  <c r="AD49" i="5" s="1"/>
  <c r="O50" i="5"/>
  <c r="AD50" i="5" s="1"/>
  <c r="O51" i="5"/>
  <c r="AD51" i="5" s="1"/>
  <c r="O52" i="5"/>
  <c r="AD52" i="5" s="1"/>
  <c r="O53" i="5"/>
  <c r="AD53" i="5" s="1"/>
  <c r="O54" i="5"/>
  <c r="AD54" i="5" s="1"/>
  <c r="O55" i="5"/>
  <c r="AD55" i="5" s="1"/>
  <c r="O56" i="5"/>
  <c r="AD56" i="5" s="1"/>
  <c r="O57" i="5"/>
  <c r="AD57" i="5" s="1"/>
  <c r="O58" i="5"/>
  <c r="AD58" i="5" s="1"/>
  <c r="O59" i="5"/>
  <c r="AD59" i="5" s="1"/>
  <c r="O60" i="5"/>
  <c r="AD60" i="5" s="1"/>
  <c r="O61" i="5"/>
  <c r="AD61" i="5" s="1"/>
  <c r="O62" i="5"/>
  <c r="AD62" i="5" s="1"/>
  <c r="O63" i="5"/>
  <c r="AD63" i="5" s="1"/>
  <c r="O64" i="5"/>
  <c r="AD64" i="5" s="1"/>
  <c r="O65" i="5"/>
  <c r="AD65" i="5" s="1"/>
  <c r="O66" i="5"/>
  <c r="AD66" i="5" s="1"/>
  <c r="O67" i="5"/>
  <c r="AD67" i="5" s="1"/>
  <c r="O68" i="5"/>
  <c r="AD68" i="5" s="1"/>
  <c r="O69" i="5"/>
  <c r="AD69" i="5" s="1"/>
  <c r="O70" i="5"/>
  <c r="AD70" i="5" s="1"/>
  <c r="O71" i="5"/>
  <c r="AD71" i="5" s="1"/>
  <c r="O72" i="5"/>
  <c r="AD72" i="5" s="1"/>
  <c r="O73" i="5"/>
  <c r="AD73" i="5" s="1"/>
  <c r="O74" i="5"/>
  <c r="AD74" i="5" s="1"/>
  <c r="O75" i="5"/>
  <c r="AD75" i="5" s="1"/>
  <c r="O76" i="5"/>
  <c r="AD76" i="5" s="1"/>
  <c r="O77" i="5"/>
  <c r="AD77" i="5" s="1"/>
  <c r="O78" i="5"/>
  <c r="AD78" i="5" s="1"/>
  <c r="O79" i="5"/>
  <c r="AD79" i="5" s="1"/>
  <c r="O80" i="5"/>
  <c r="AD80" i="5" s="1"/>
  <c r="O81" i="5"/>
  <c r="AD81" i="5" s="1"/>
  <c r="O82" i="5"/>
  <c r="AD82" i="5" s="1"/>
  <c r="O83" i="5"/>
  <c r="AD83" i="5" s="1"/>
  <c r="O84" i="5"/>
  <c r="AD84" i="5" s="1"/>
  <c r="O85" i="5"/>
  <c r="AD85" i="5" s="1"/>
  <c r="O86" i="5"/>
  <c r="AD86" i="5" s="1"/>
  <c r="O87" i="5"/>
  <c r="AD87" i="5" s="1"/>
  <c r="O88" i="5"/>
  <c r="AD88" i="5" s="1"/>
  <c r="O89" i="5"/>
  <c r="AD89" i="5" s="1"/>
  <c r="O2" i="5"/>
  <c r="AD2" i="5" s="1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2" i="5"/>
  <c r="D3" i="5"/>
  <c r="M3" i="5" s="1"/>
  <c r="D4" i="5"/>
  <c r="M4" i="5" s="1"/>
  <c r="D5" i="5"/>
  <c r="M5" i="5" s="1"/>
  <c r="D6" i="5"/>
  <c r="M6" i="5" s="1"/>
  <c r="D7" i="5"/>
  <c r="M7" i="5" s="1"/>
  <c r="D8" i="5"/>
  <c r="M8" i="5" s="1"/>
  <c r="D9" i="5"/>
  <c r="M9" i="5" s="1"/>
  <c r="D10" i="5"/>
  <c r="M10" i="5" s="1"/>
  <c r="D11" i="5"/>
  <c r="M11" i="5" s="1"/>
  <c r="D12" i="5"/>
  <c r="M12" i="5" s="1"/>
  <c r="D13" i="5"/>
  <c r="M13" i="5" s="1"/>
  <c r="D14" i="5"/>
  <c r="M14" i="5" s="1"/>
  <c r="D15" i="5"/>
  <c r="M15" i="5" s="1"/>
  <c r="D16" i="5"/>
  <c r="M16" i="5" s="1"/>
  <c r="D17" i="5"/>
  <c r="M17" i="5" s="1"/>
  <c r="D18" i="5"/>
  <c r="M18" i="5" s="1"/>
  <c r="D19" i="5"/>
  <c r="M19" i="5" s="1"/>
  <c r="D20" i="5"/>
  <c r="M20" i="5" s="1"/>
  <c r="D21" i="5"/>
  <c r="M21" i="5" s="1"/>
  <c r="D22" i="5"/>
  <c r="M22" i="5" s="1"/>
  <c r="D23" i="5"/>
  <c r="M23" i="5" s="1"/>
  <c r="D24" i="5"/>
  <c r="M24" i="5" s="1"/>
  <c r="D25" i="5"/>
  <c r="M25" i="5" s="1"/>
  <c r="D26" i="5"/>
  <c r="M26" i="5" s="1"/>
  <c r="D27" i="5"/>
  <c r="M27" i="5" s="1"/>
  <c r="D28" i="5"/>
  <c r="M28" i="5" s="1"/>
  <c r="D29" i="5"/>
  <c r="M29" i="5" s="1"/>
  <c r="D30" i="5"/>
  <c r="M30" i="5" s="1"/>
  <c r="D31" i="5"/>
  <c r="M31" i="5" s="1"/>
  <c r="D32" i="5"/>
  <c r="M32" i="5" s="1"/>
  <c r="D33" i="5"/>
  <c r="M33" i="5" s="1"/>
  <c r="D34" i="5"/>
  <c r="M34" i="5" s="1"/>
  <c r="D35" i="5"/>
  <c r="M35" i="5" s="1"/>
  <c r="D36" i="5"/>
  <c r="M36" i="5" s="1"/>
  <c r="D37" i="5"/>
  <c r="M37" i="5" s="1"/>
  <c r="D38" i="5"/>
  <c r="M38" i="5" s="1"/>
  <c r="D39" i="5"/>
  <c r="M39" i="5" s="1"/>
  <c r="D40" i="5"/>
  <c r="M40" i="5" s="1"/>
  <c r="D41" i="5"/>
  <c r="M41" i="5" s="1"/>
  <c r="D42" i="5"/>
  <c r="M42" i="5" s="1"/>
  <c r="D43" i="5"/>
  <c r="M43" i="5" s="1"/>
  <c r="D44" i="5"/>
  <c r="M44" i="5" s="1"/>
  <c r="D45" i="5"/>
  <c r="M45" i="5" s="1"/>
  <c r="D46" i="5"/>
  <c r="M46" i="5" s="1"/>
  <c r="D47" i="5"/>
  <c r="M47" i="5" s="1"/>
  <c r="D48" i="5"/>
  <c r="M48" i="5" s="1"/>
  <c r="D49" i="5"/>
  <c r="M49" i="5" s="1"/>
  <c r="D50" i="5"/>
  <c r="M50" i="5" s="1"/>
  <c r="D51" i="5"/>
  <c r="M51" i="5" s="1"/>
  <c r="D52" i="5"/>
  <c r="M52" i="5" s="1"/>
  <c r="D53" i="5"/>
  <c r="M53" i="5" s="1"/>
  <c r="D54" i="5"/>
  <c r="M54" i="5" s="1"/>
  <c r="D55" i="5"/>
  <c r="M55" i="5" s="1"/>
  <c r="D56" i="5"/>
  <c r="M56" i="5" s="1"/>
  <c r="D57" i="5"/>
  <c r="M57" i="5" s="1"/>
  <c r="D58" i="5"/>
  <c r="M58" i="5" s="1"/>
  <c r="D59" i="5"/>
  <c r="M59" i="5" s="1"/>
  <c r="D60" i="5"/>
  <c r="M60" i="5" s="1"/>
  <c r="D61" i="5"/>
  <c r="M61" i="5" s="1"/>
  <c r="D62" i="5"/>
  <c r="M62" i="5" s="1"/>
  <c r="D63" i="5"/>
  <c r="M63" i="5" s="1"/>
  <c r="D64" i="5"/>
  <c r="M64" i="5" s="1"/>
  <c r="D65" i="5"/>
  <c r="M65" i="5" s="1"/>
  <c r="D66" i="5"/>
  <c r="M66" i="5" s="1"/>
  <c r="D67" i="5"/>
  <c r="M67" i="5" s="1"/>
  <c r="D68" i="5"/>
  <c r="M68" i="5" s="1"/>
  <c r="D69" i="5"/>
  <c r="M69" i="5" s="1"/>
  <c r="D70" i="5"/>
  <c r="M70" i="5" s="1"/>
  <c r="D71" i="5"/>
  <c r="M71" i="5" s="1"/>
  <c r="D72" i="5"/>
  <c r="M72" i="5" s="1"/>
  <c r="D73" i="5"/>
  <c r="M73" i="5" s="1"/>
  <c r="D74" i="5"/>
  <c r="M74" i="5" s="1"/>
  <c r="D75" i="5"/>
  <c r="M75" i="5" s="1"/>
  <c r="D76" i="5"/>
  <c r="M76" i="5" s="1"/>
  <c r="D77" i="5"/>
  <c r="M77" i="5" s="1"/>
  <c r="D78" i="5"/>
  <c r="M78" i="5" s="1"/>
  <c r="D79" i="5"/>
  <c r="M79" i="5" s="1"/>
  <c r="D80" i="5"/>
  <c r="M80" i="5" s="1"/>
  <c r="D81" i="5"/>
  <c r="M81" i="5" s="1"/>
  <c r="D82" i="5"/>
  <c r="M82" i="5" s="1"/>
  <c r="D83" i="5"/>
  <c r="M83" i="5" s="1"/>
  <c r="D84" i="5"/>
  <c r="M84" i="5" s="1"/>
  <c r="D85" i="5"/>
  <c r="M85" i="5" s="1"/>
  <c r="D86" i="5"/>
  <c r="M86" i="5" s="1"/>
  <c r="D87" i="5"/>
  <c r="M87" i="5" s="1"/>
  <c r="D88" i="5"/>
  <c r="M88" i="5" s="1"/>
  <c r="D89" i="5"/>
  <c r="M89" i="5" s="1"/>
  <c r="D2" i="5"/>
  <c r="M2" i="5" s="1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2" i="2"/>
  <c r="Q2" i="2"/>
  <c r="AB87" i="3" l="1"/>
  <c r="AB83" i="3"/>
  <c r="AB79" i="3"/>
  <c r="AB75" i="3"/>
  <c r="AB71" i="3"/>
  <c r="AB67" i="3"/>
  <c r="AB2" i="3"/>
  <c r="AB86" i="3"/>
  <c r="AB82" i="3"/>
  <c r="AB74" i="3"/>
  <c r="AB70" i="3"/>
  <c r="AB66" i="3"/>
  <c r="AB62" i="3"/>
  <c r="AB58" i="3"/>
  <c r="AB54" i="3"/>
  <c r="AB50" i="3"/>
  <c r="AB46" i="3"/>
  <c r="AB42" i="3"/>
  <c r="AB38" i="3"/>
  <c r="AB34" i="3"/>
  <c r="AB30" i="3"/>
  <c r="AB26" i="3"/>
  <c r="AB22" i="3"/>
  <c r="AB18" i="3"/>
  <c r="AB14" i="3"/>
  <c r="AB10" i="3"/>
  <c r="AB6" i="3"/>
  <c r="AB78" i="3"/>
  <c r="AB89" i="3"/>
  <c r="AB81" i="3"/>
  <c r="AB73" i="3"/>
  <c r="AB61" i="3"/>
  <c r="AB53" i="3"/>
  <c r="AB45" i="3"/>
  <c r="AB41" i="3"/>
  <c r="AB33" i="3"/>
  <c r="AB25" i="3"/>
  <c r="AB17" i="3"/>
  <c r="AB5" i="3"/>
  <c r="AB88" i="3"/>
  <c r="AB84" i="3"/>
  <c r="AB80" i="3"/>
  <c r="AB76" i="3"/>
  <c r="AB72" i="3"/>
  <c r="AB68" i="3"/>
  <c r="AB64" i="3"/>
  <c r="AB60" i="3"/>
  <c r="AB56" i="3"/>
  <c r="AB52" i="3"/>
  <c r="AB48" i="3"/>
  <c r="AB44" i="3"/>
  <c r="AB40" i="3"/>
  <c r="AB36" i="3"/>
  <c r="AB32" i="3"/>
  <c r="AB28" i="3"/>
  <c r="AB24" i="3"/>
  <c r="AB20" i="3"/>
  <c r="AB16" i="3"/>
  <c r="AB12" i="3"/>
  <c r="AB8" i="3"/>
  <c r="AB4" i="3"/>
  <c r="AB85" i="3"/>
  <c r="AB77" i="3"/>
  <c r="AB69" i="3"/>
  <c r="AB65" i="3"/>
  <c r="AB57" i="3"/>
  <c r="AB49" i="3"/>
  <c r="AB37" i="3"/>
  <c r="AB29" i="3"/>
  <c r="AB21" i="3"/>
  <c r="AB13" i="3"/>
  <c r="AB9" i="3"/>
  <c r="AB63" i="3"/>
  <c r="AB59" i="3"/>
  <c r="AB55" i="3"/>
  <c r="AB51" i="3"/>
  <c r="AB47" i="3"/>
  <c r="AB43" i="3"/>
  <c r="AB39" i="3"/>
  <c r="AB35" i="3"/>
  <c r="AB31" i="3"/>
  <c r="AB27" i="3"/>
  <c r="AB23" i="3"/>
  <c r="AB19" i="3"/>
  <c r="AB15" i="3"/>
  <c r="AB11" i="3"/>
  <c r="AB7" i="3"/>
  <c r="AB3" i="3"/>
  <c r="AD15" i="5"/>
  <c r="G53" i="6"/>
  <c r="I63" i="10"/>
  <c r="I37" i="10"/>
  <c r="I5" i="10"/>
  <c r="I12" i="10"/>
  <c r="I62" i="10"/>
  <c r="I13" i="10"/>
  <c r="I71" i="10"/>
  <c r="I65" i="10"/>
  <c r="I70" i="10"/>
  <c r="I87" i="10"/>
  <c r="I47" i="10"/>
  <c r="I24" i="10"/>
  <c r="I42" i="10"/>
  <c r="I38" i="10"/>
  <c r="I30" i="10"/>
  <c r="I64" i="10"/>
  <c r="I35" i="10"/>
  <c r="I27" i="10"/>
  <c r="I25" i="10"/>
  <c r="I21" i="10"/>
  <c r="I80" i="10"/>
  <c r="I54" i="10"/>
  <c r="I60" i="10"/>
  <c r="I16" i="10"/>
  <c r="I39" i="10"/>
  <c r="I52" i="10"/>
  <c r="I36" i="10"/>
  <c r="I82" i="10"/>
  <c r="I44" i="10"/>
  <c r="I23" i="10"/>
  <c r="I76" i="10"/>
  <c r="I89" i="10"/>
  <c r="I78" i="10"/>
  <c r="I73" i="10"/>
  <c r="I88" i="10"/>
  <c r="I3" i="10"/>
  <c r="I59" i="10"/>
  <c r="I57" i="10"/>
  <c r="I77" i="10"/>
  <c r="I32" i="10"/>
  <c r="I84" i="10"/>
  <c r="I56" i="10"/>
  <c r="I46" i="10"/>
  <c r="I49" i="10"/>
  <c r="I7" i="10"/>
  <c r="I48" i="10"/>
  <c r="I40" i="10"/>
  <c r="I34" i="10"/>
  <c r="I9" i="10"/>
  <c r="I26" i="10"/>
  <c r="I61" i="10"/>
  <c r="I18" i="10"/>
  <c r="I19" i="10"/>
  <c r="I20" i="10"/>
  <c r="I68" i="10"/>
  <c r="I67" i="10"/>
  <c r="I14" i="10"/>
  <c r="I8" i="10"/>
  <c r="I55" i="10"/>
  <c r="I33" i="10"/>
  <c r="I28" i="10"/>
  <c r="I43" i="10"/>
  <c r="I17" i="10"/>
  <c r="I79" i="10"/>
  <c r="I15" i="10"/>
  <c r="I22" i="10"/>
  <c r="I4" i="10"/>
  <c r="I6" i="10"/>
  <c r="I58" i="10"/>
  <c r="I51" i="10"/>
  <c r="I31" i="10"/>
  <c r="I41" i="10"/>
  <c r="I50" i="10"/>
  <c r="I83" i="10"/>
  <c r="I72" i="10"/>
  <c r="I11" i="10"/>
  <c r="I53" i="10"/>
  <c r="I86" i="10"/>
  <c r="I74" i="10"/>
  <c r="I66" i="10"/>
  <c r="I69" i="10"/>
  <c r="I85" i="10"/>
  <c r="I2" i="10"/>
  <c r="I45" i="10"/>
  <c r="I10" i="10"/>
  <c r="I29" i="10"/>
  <c r="I75" i="10"/>
  <c r="I81" i="10"/>
  <c r="AE87" i="5"/>
  <c r="AE83" i="5"/>
  <c r="AE79" i="5"/>
  <c r="AE75" i="5"/>
  <c r="AE71" i="5"/>
  <c r="AE67" i="5"/>
  <c r="AE63" i="5"/>
  <c r="AE59" i="5"/>
  <c r="AE55" i="5"/>
  <c r="AE51" i="5"/>
  <c r="AE47" i="5"/>
  <c r="AE43" i="5"/>
  <c r="AE39" i="5"/>
  <c r="AE35" i="5"/>
  <c r="AE31" i="5"/>
  <c r="AE27" i="5"/>
  <c r="AE23" i="5"/>
  <c r="AE19" i="5"/>
  <c r="AE15" i="5"/>
  <c r="AE11" i="5"/>
  <c r="AE7" i="5"/>
  <c r="AE3" i="5"/>
  <c r="AE2" i="5"/>
  <c r="AE86" i="5"/>
  <c r="AE82" i="5"/>
  <c r="AE78" i="5"/>
  <c r="AE74" i="5"/>
  <c r="AE70" i="5"/>
  <c r="AE66" i="5"/>
  <c r="AE62" i="5"/>
  <c r="AE58" i="5"/>
  <c r="AE54" i="5"/>
  <c r="AE50" i="5"/>
  <c r="AE46" i="5"/>
  <c r="AE42" i="5"/>
  <c r="AE38" i="5"/>
  <c r="AE34" i="5"/>
  <c r="AE30" i="5"/>
  <c r="AE26" i="5"/>
  <c r="AE22" i="5"/>
  <c r="AE18" i="5"/>
  <c r="AE14" i="5"/>
  <c r="AE10" i="5"/>
  <c r="AE6" i="5"/>
  <c r="AE89" i="5"/>
  <c r="AE85" i="5"/>
  <c r="AE81" i="5"/>
  <c r="AE77" i="5"/>
  <c r="AE73" i="5"/>
  <c r="AE69" i="5"/>
  <c r="AE65" i="5"/>
  <c r="AE61" i="5"/>
  <c r="AE57" i="5"/>
  <c r="AE53" i="5"/>
  <c r="AE49" i="5"/>
  <c r="AE45" i="5"/>
  <c r="AE41" i="5"/>
  <c r="AE37" i="5"/>
  <c r="AE33" i="5"/>
  <c r="AE29" i="5"/>
  <c r="AE25" i="5"/>
  <c r="AE21" i="5"/>
  <c r="AE17" i="5"/>
  <c r="AE13" i="5"/>
  <c r="AE9" i="5"/>
  <c r="AE5" i="5"/>
  <c r="AE88" i="5"/>
  <c r="AE84" i="5"/>
  <c r="AE80" i="5"/>
  <c r="AE76" i="5"/>
  <c r="AE72" i="5"/>
  <c r="AE68" i="5"/>
  <c r="AE64" i="5"/>
  <c r="AE60" i="5"/>
  <c r="AE56" i="5"/>
  <c r="AE52" i="5"/>
  <c r="AE48" i="5"/>
  <c r="AE44" i="5"/>
  <c r="AE40" i="5"/>
  <c r="AE36" i="5"/>
  <c r="AE32" i="5"/>
  <c r="AE28" i="5"/>
  <c r="AE24" i="5"/>
  <c r="AE20" i="5"/>
  <c r="AE16" i="5"/>
  <c r="AE12" i="5"/>
  <c r="AE8" i="5"/>
  <c r="AE4" i="5"/>
  <c r="G40" i="6"/>
  <c r="F78" i="6"/>
  <c r="F80" i="6"/>
  <c r="F84" i="6"/>
  <c r="F55" i="6"/>
  <c r="F31" i="6"/>
  <c r="F57" i="6"/>
  <c r="F26" i="6"/>
  <c r="F20" i="6"/>
  <c r="F34" i="6"/>
  <c r="F89" i="6"/>
  <c r="F19" i="6"/>
  <c r="F81" i="6"/>
  <c r="F38" i="6"/>
  <c r="F22" i="6"/>
  <c r="F76" i="6"/>
  <c r="F62" i="6"/>
  <c r="F36" i="6"/>
  <c r="F17" i="6"/>
  <c r="F85" i="6"/>
  <c r="F44" i="6"/>
  <c r="F16" i="6"/>
  <c r="F50" i="6"/>
  <c r="F18" i="6"/>
  <c r="F46" i="6"/>
  <c r="F13" i="6"/>
  <c r="F43" i="6"/>
  <c r="F72" i="6"/>
  <c r="F77" i="6"/>
  <c r="F58" i="6"/>
  <c r="F82" i="6"/>
  <c r="F5" i="6"/>
  <c r="F29" i="6"/>
  <c r="F47" i="6"/>
  <c r="F37" i="6"/>
  <c r="F25" i="6"/>
  <c r="F8" i="6"/>
  <c r="F52" i="6"/>
  <c r="F3" i="6"/>
  <c r="F67" i="6"/>
  <c r="F33" i="6"/>
  <c r="F10" i="6"/>
  <c r="F54" i="6"/>
  <c r="F32" i="6"/>
  <c r="F2" i="6"/>
  <c r="F30" i="6"/>
  <c r="F9" i="6"/>
  <c r="F27" i="6"/>
  <c r="F56" i="6"/>
  <c r="F63" i="6"/>
  <c r="F79" i="6"/>
  <c r="F86" i="6"/>
  <c r="F59" i="6"/>
  <c r="F35" i="6"/>
  <c r="F70" i="6"/>
  <c r="F45" i="6"/>
  <c r="F74" i="6"/>
  <c r="F21" i="6"/>
  <c r="F6" i="6"/>
  <c r="F12" i="6"/>
  <c r="F68" i="6"/>
  <c r="F11" i="6"/>
  <c r="F49" i="6"/>
  <c r="F69" i="6"/>
  <c r="F88" i="6"/>
  <c r="F83" i="6"/>
  <c r="F73" i="6"/>
  <c r="F48" i="6"/>
  <c r="F41" i="6"/>
  <c r="F28" i="6"/>
  <c r="F64" i="6"/>
  <c r="F39" i="6"/>
  <c r="F71" i="6"/>
  <c r="F24" i="6"/>
  <c r="F7" i="6"/>
  <c r="F23" i="6"/>
  <c r="F14" i="6"/>
  <c r="F60" i="6"/>
  <c r="F51" i="6"/>
  <c r="F66" i="6"/>
  <c r="F15" i="6"/>
  <c r="F87" i="6"/>
  <c r="F65" i="6"/>
  <c r="F61" i="6"/>
  <c r="F4" i="6"/>
  <c r="F75" i="6"/>
  <c r="F42" i="6"/>
  <c r="D78" i="6"/>
  <c r="D80" i="6"/>
  <c r="D84" i="6"/>
  <c r="D55" i="6"/>
  <c r="D31" i="6"/>
  <c r="D57" i="6"/>
  <c r="D26" i="6"/>
  <c r="D20" i="6"/>
  <c r="D34" i="6"/>
  <c r="D89" i="6"/>
  <c r="D19" i="6"/>
  <c r="D81" i="6"/>
  <c r="D38" i="6"/>
  <c r="D22" i="6"/>
  <c r="D76" i="6"/>
  <c r="D62" i="6"/>
  <c r="D36" i="6"/>
  <c r="D17" i="6"/>
  <c r="D85" i="6"/>
  <c r="D44" i="6"/>
  <c r="D16" i="6"/>
  <c r="D50" i="6"/>
  <c r="D18" i="6"/>
  <c r="D46" i="6"/>
  <c r="D13" i="6"/>
  <c r="D43" i="6"/>
  <c r="D72" i="6"/>
  <c r="D77" i="6"/>
  <c r="D58" i="6"/>
  <c r="D82" i="6"/>
  <c r="D5" i="6"/>
  <c r="D29" i="6"/>
  <c r="D47" i="6"/>
  <c r="D37" i="6"/>
  <c r="D25" i="6"/>
  <c r="D8" i="6"/>
  <c r="D52" i="6"/>
  <c r="D3" i="6"/>
  <c r="D67" i="6"/>
  <c r="D33" i="6"/>
  <c r="D10" i="6"/>
  <c r="D54" i="6"/>
  <c r="D32" i="6"/>
  <c r="D2" i="6"/>
  <c r="D30" i="6"/>
  <c r="D9" i="6"/>
  <c r="D27" i="6"/>
  <c r="D56" i="6"/>
  <c r="D63" i="6"/>
  <c r="D79" i="6"/>
  <c r="D86" i="6"/>
  <c r="D59" i="6"/>
  <c r="D35" i="6"/>
  <c r="D70" i="6"/>
  <c r="D45" i="6"/>
  <c r="D74" i="6"/>
  <c r="D21" i="6"/>
  <c r="D6" i="6"/>
  <c r="D12" i="6"/>
  <c r="D68" i="6"/>
  <c r="D11" i="6"/>
  <c r="D49" i="6"/>
  <c r="D69" i="6"/>
  <c r="D88" i="6"/>
  <c r="D83" i="6"/>
  <c r="D73" i="6"/>
  <c r="D48" i="6"/>
  <c r="D41" i="6"/>
  <c r="D28" i="6"/>
  <c r="D64" i="6"/>
  <c r="D39" i="6"/>
  <c r="D71" i="6"/>
  <c r="D24" i="6"/>
  <c r="D7" i="6"/>
  <c r="D23" i="6"/>
  <c r="D14" i="6"/>
  <c r="D60" i="6"/>
  <c r="D51" i="6"/>
  <c r="D66" i="6"/>
  <c r="D15" i="6"/>
  <c r="D87" i="6"/>
  <c r="D65" i="6"/>
  <c r="D61" i="6"/>
  <c r="D4" i="6"/>
  <c r="D75" i="6"/>
  <c r="D42" i="6"/>
  <c r="G64" i="6" l="1"/>
  <c r="G79" i="6"/>
  <c r="G75" i="6"/>
  <c r="G24" i="6"/>
  <c r="G28" i="6"/>
  <c r="G11" i="6"/>
  <c r="G21" i="6"/>
  <c r="G63" i="6"/>
  <c r="G10" i="6"/>
  <c r="G47" i="6"/>
  <c r="G58" i="6"/>
  <c r="G13" i="6"/>
  <c r="G16" i="6"/>
  <c r="G36" i="6"/>
  <c r="G38" i="6"/>
  <c r="G34" i="6"/>
  <c r="G31" i="6"/>
  <c r="G4" i="6"/>
  <c r="G15" i="6"/>
  <c r="G14" i="6"/>
  <c r="G71" i="6"/>
  <c r="G41" i="6"/>
  <c r="G88" i="6"/>
  <c r="G68" i="6"/>
  <c r="G74" i="6"/>
  <c r="G59" i="6"/>
  <c r="G56" i="6"/>
  <c r="G2" i="6"/>
  <c r="G33" i="6"/>
  <c r="G8" i="6"/>
  <c r="G29" i="6"/>
  <c r="G77" i="6"/>
  <c r="G46" i="6"/>
  <c r="G44" i="6"/>
  <c r="G62" i="6"/>
  <c r="G81" i="6"/>
  <c r="G20" i="6"/>
  <c r="G55" i="6"/>
  <c r="G61" i="6"/>
  <c r="G66" i="6"/>
  <c r="G23" i="6"/>
  <c r="G39" i="6"/>
  <c r="G48" i="6"/>
  <c r="G69" i="6"/>
  <c r="G12" i="6"/>
  <c r="G45" i="6"/>
  <c r="G86" i="6"/>
  <c r="G27" i="6"/>
  <c r="G32" i="6"/>
  <c r="G67" i="6"/>
  <c r="G25" i="6"/>
  <c r="G5" i="6"/>
  <c r="G72" i="6"/>
  <c r="G18" i="6"/>
  <c r="G85" i="6"/>
  <c r="G76" i="6"/>
  <c r="G19" i="6"/>
  <c r="G26" i="6"/>
  <c r="G84" i="6"/>
  <c r="G51" i="6"/>
  <c r="G73" i="6"/>
  <c r="G6" i="6"/>
  <c r="G9" i="6"/>
  <c r="G54" i="6"/>
  <c r="G3" i="6"/>
  <c r="G37" i="6"/>
  <c r="G82" i="6"/>
  <c r="G43" i="6"/>
  <c r="G50" i="6"/>
  <c r="G17" i="6"/>
  <c r="G22" i="6"/>
  <c r="G89" i="6"/>
  <c r="G57" i="6"/>
  <c r="G80" i="6"/>
  <c r="G65" i="6"/>
  <c r="G49" i="6"/>
  <c r="G87" i="6"/>
  <c r="G83" i="6"/>
  <c r="G35" i="6"/>
  <c r="G52" i="6"/>
  <c r="G78" i="6"/>
  <c r="G42" i="6"/>
  <c r="G7" i="6"/>
  <c r="G70" i="6"/>
  <c r="G60" i="6"/>
  <c r="G30" i="6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2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2" i="2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2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2" i="2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</calcChain>
</file>

<file path=xl/comments1.xml><?xml version="1.0" encoding="utf-8"?>
<comments xmlns="http://schemas.openxmlformats.org/spreadsheetml/2006/main">
  <authors>
    <author>toshiba</author>
  </authors>
  <commentList>
    <comment ref="C54" authorId="0">
      <text>
        <r>
          <rPr>
            <b/>
            <sz val="9"/>
            <color indexed="81"/>
            <rFont val="Tahoma"/>
            <family val="2"/>
            <charset val="204"/>
          </rPr>
          <t>toshiba: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данные Росстата. 
Взята ближайшая альтернатива -- стоимость юбки</t>
        </r>
      </text>
    </comment>
    <comment ref="L54" authorId="0">
      <text>
        <r>
          <rPr>
            <b/>
            <sz val="9"/>
            <color indexed="81"/>
            <rFont val="Tahoma"/>
            <family val="2"/>
            <charset val="204"/>
          </rPr>
          <t>toshiba: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данные Росстата. 
Взята ближайшая альтернатива -- стоимость юбки</t>
        </r>
      </text>
    </comment>
    <comment ref="C87" authorId="0">
      <text>
        <r>
          <rPr>
            <b/>
            <sz val="9"/>
            <color indexed="81"/>
            <rFont val="Tahoma"/>
            <family val="2"/>
            <charset val="204"/>
          </rPr>
          <t>toshiba: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данные Росстата. 
Взята ближайшая альтернатива -- стоимость юбки</t>
        </r>
      </text>
    </comment>
    <comment ref="L87" authorId="0">
      <text>
        <r>
          <rPr>
            <b/>
            <sz val="9"/>
            <color indexed="81"/>
            <rFont val="Tahoma"/>
            <family val="2"/>
            <charset val="204"/>
          </rPr>
          <t>toshiba: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данные Росстата. 
Взята ближайшая альтернатива -- стоимость юбки</t>
        </r>
      </text>
    </comment>
  </commentList>
</comments>
</file>

<file path=xl/comments2.xml><?xml version="1.0" encoding="utf-8"?>
<comments xmlns="http://schemas.openxmlformats.org/spreadsheetml/2006/main">
  <authors>
    <author>toshiba</author>
  </authors>
  <commentList>
    <comment ref="AA87" authorId="0">
      <text>
        <r>
          <rPr>
            <b/>
            <sz val="9"/>
            <color indexed="81"/>
            <rFont val="Tahoma"/>
            <family val="2"/>
            <charset val="204"/>
          </rPr>
          <t>toshiba:</t>
        </r>
        <r>
          <rPr>
            <sz val="9"/>
            <color indexed="81"/>
            <rFont val="Tahoma"/>
            <family val="2"/>
            <charset val="204"/>
          </rPr>
          <t xml:space="preserve">
Отсутствуют данные Росстата, взяты данные 2017 г.
</t>
        </r>
      </text>
    </comment>
  </commentList>
</comments>
</file>

<file path=xl/sharedStrings.xml><?xml version="1.0" encoding="utf-8"?>
<sst xmlns="http://schemas.openxmlformats.org/spreadsheetml/2006/main" count="991" uniqueCount="142">
  <si>
    <t>Субъект РФ</t>
  </si>
  <si>
    <t>Средняя стоимость "Школьного чека" для девочек</t>
  </si>
  <si>
    <t>Средняя стоимость "Школьного чека" для мальчиков</t>
  </si>
  <si>
    <t>Средняя стоимость "Школьного чека"</t>
  </si>
  <si>
    <t>Хабаровский край</t>
  </si>
  <si>
    <t>Ненецкий автономный округ</t>
  </si>
  <si>
    <t>Камчатский край</t>
  </si>
  <si>
    <t>Ханты-Мансийский автономный округ-Югра</t>
  </si>
  <si>
    <t>Магаданская область</t>
  </si>
  <si>
    <t>Ямало-Ненецкий автономный округ</t>
  </si>
  <si>
    <t>Чеченская Республика</t>
  </si>
  <si>
    <t>Еврейская автономная область</t>
  </si>
  <si>
    <t>Смоленская область</t>
  </si>
  <si>
    <t>Тюменская область</t>
  </si>
  <si>
    <t>Сахалинская область</t>
  </si>
  <si>
    <t>Кабардино-Балкарская Республика</t>
  </si>
  <si>
    <t>Мурманская область</t>
  </si>
  <si>
    <t>Республика Дагестан</t>
  </si>
  <si>
    <t>Калужская область</t>
  </si>
  <si>
    <t>Республика Хакасия</t>
  </si>
  <si>
    <t>г.Санкт-Петербург</t>
  </si>
  <si>
    <t>Брянская область</t>
  </si>
  <si>
    <t>Карачаево-Черкесская Республика</t>
  </si>
  <si>
    <t>г. Севастополь</t>
  </si>
  <si>
    <t>Удмуртская Республика</t>
  </si>
  <si>
    <t>Республика Бурятия</t>
  </si>
  <si>
    <t>Самарская область</t>
  </si>
  <si>
    <t>Новосибирская область</t>
  </si>
  <si>
    <t>Республика Коми</t>
  </si>
  <si>
    <t>Ивановская область</t>
  </si>
  <si>
    <t>Архангельская область</t>
  </si>
  <si>
    <t>Калининградская область</t>
  </si>
  <si>
    <t>Приморский край</t>
  </si>
  <si>
    <t>Архангельская область (без автономного округа)</t>
  </si>
  <si>
    <t>Тверская область</t>
  </si>
  <si>
    <t>Краснодарский край</t>
  </si>
  <si>
    <t>г.Москва</t>
  </si>
  <si>
    <t>Вологодская область</t>
  </si>
  <si>
    <t>Свердловская область</t>
  </si>
  <si>
    <t>Астраханская область</t>
  </si>
  <si>
    <t>Нижегородская область</t>
  </si>
  <si>
    <t>Иркутская область</t>
  </si>
  <si>
    <t>Ульяновская область</t>
  </si>
  <si>
    <t>Республика Саха (Якутия)</t>
  </si>
  <si>
    <t>Кировская область</t>
  </si>
  <si>
    <t>Российская Федерация</t>
  </si>
  <si>
    <t>Республика Северная Осетия - Алания</t>
  </si>
  <si>
    <t>Рязанская область</t>
  </si>
  <si>
    <t>Республика Башкортостан</t>
  </si>
  <si>
    <t>Ярославская область</t>
  </si>
  <si>
    <t>Тюменская область (без автономных округов)</t>
  </si>
  <si>
    <t>Оренбургская область</t>
  </si>
  <si>
    <t>Липецкая область</t>
  </si>
  <si>
    <t>Тамбовская область</t>
  </si>
  <si>
    <t>Республика Тыва</t>
  </si>
  <si>
    <t>Пермский край</t>
  </si>
  <si>
    <t>Томская область</t>
  </si>
  <si>
    <t>Владимирская область</t>
  </si>
  <si>
    <t>Республика Крым</t>
  </si>
  <si>
    <t>Челябинская область</t>
  </si>
  <si>
    <t>Чукотский автономный округ</t>
  </si>
  <si>
    <t>Красноярский край</t>
  </si>
  <si>
    <t>Ставропольский край</t>
  </si>
  <si>
    <t>Республика Марий Эл</t>
  </si>
  <si>
    <t>Воронежская область</t>
  </si>
  <si>
    <t>Чувашская Республика</t>
  </si>
  <si>
    <t>Курганская область</t>
  </si>
  <si>
    <t>Ленинградская область</t>
  </si>
  <si>
    <t>Московская область</t>
  </si>
  <si>
    <t>Ростовская область</t>
  </si>
  <si>
    <t>Курская область</t>
  </si>
  <si>
    <t>Республика Татарстан</t>
  </si>
  <si>
    <t>Пензенская область</t>
  </si>
  <si>
    <t>Псковская область</t>
  </si>
  <si>
    <t>Республика Адыгея</t>
  </si>
  <si>
    <t>Алтайский край</t>
  </si>
  <si>
    <t>Белгородская область</t>
  </si>
  <si>
    <t>Республика Мордовия</t>
  </si>
  <si>
    <t>Тульская область</t>
  </si>
  <si>
    <t>Саратовская область</t>
  </si>
  <si>
    <t>Волгоградская область</t>
  </si>
  <si>
    <t>Республика Карелия</t>
  </si>
  <si>
    <t>Новгородская область</t>
  </si>
  <si>
    <t>Костромская область</t>
  </si>
  <si>
    <t>Республика Алтай</t>
  </si>
  <si>
    <t>Кемеровская область</t>
  </si>
  <si>
    <t>Забайкальский край</t>
  </si>
  <si>
    <t>Амурская область</t>
  </si>
  <si>
    <t>Орловская область</t>
  </si>
  <si>
    <t>Республика Калмыкия</t>
  </si>
  <si>
    <t>Омская область</t>
  </si>
  <si>
    <t>Республика Ингушетия</t>
  </si>
  <si>
    <t>Платье (платье-костюм, сарафан) для девочек школьного возраста из полушерстяных, смесовых тканей, шт.</t>
  </si>
  <si>
    <t>Блузка для девочек школьного возраста, шт.</t>
  </si>
  <si>
    <t>Джемпер для детей школьного возраста, шт.</t>
  </si>
  <si>
    <t>Костюм спортивный для детей школьного возраста, шт.</t>
  </si>
  <si>
    <t>Ботинки, полуботинки для детей школьного возраста, пара</t>
  </si>
  <si>
    <t>Ранец, рюкзак для школьников, шт.</t>
  </si>
  <si>
    <t>% изменений</t>
  </si>
  <si>
    <t>%</t>
  </si>
  <si>
    <t>Брюки для детей школьного возраста из полушерстяных тканей, шт.</t>
  </si>
  <si>
    <t>Сорочка верхняя для мальчиков школьного возраста, шт.</t>
  </si>
  <si>
    <t>Тетрадь школьная, шт.</t>
  </si>
  <si>
    <t>Альбом для рисования, шт.</t>
  </si>
  <si>
    <t>Авторучка шариковая, шт.</t>
  </si>
  <si>
    <t>Карандаш чернографитный, шт.</t>
  </si>
  <si>
    <t>Набор фломастеров, набор</t>
  </si>
  <si>
    <t>Учебник, учебное пособие, дидактический материал для общеобразовательной школы, шт.</t>
  </si>
  <si>
    <t>Архангельская область (кроме Ненецкого автономного округа)</t>
  </si>
  <si>
    <t>Тюменская область (кроме Ханты-Мансийского автономного округа - Югры и Ямало-Ненецкого автономного округа)</t>
  </si>
  <si>
    <t>июль</t>
  </si>
  <si>
    <t>Средние потребительские цены (тарифы) на товары и услуги, рубль,</t>
  </si>
  <si>
    <t>Цветы, 5 шт</t>
  </si>
  <si>
    <t>Канцелярские товары, набор</t>
  </si>
  <si>
    <t xml:space="preserve">% </t>
  </si>
  <si>
    <t>Цветы 5 шт</t>
  </si>
  <si>
    <t>Цветы, 5 шт.</t>
  </si>
  <si>
    <t>10 шт</t>
  </si>
  <si>
    <t xml:space="preserve"> 3 шт</t>
  </si>
  <si>
    <t>3 шт</t>
  </si>
  <si>
    <t xml:space="preserve">3 шт </t>
  </si>
  <si>
    <t>5 шт</t>
  </si>
  <si>
    <t>Субъект</t>
  </si>
  <si>
    <t>Сумма 2017</t>
  </si>
  <si>
    <t>Сумма 2018</t>
  </si>
  <si>
    <t>Средняя стоимость "Школьного чека" для мальчиков, 2017</t>
  </si>
  <si>
    <t>Средняя стоимость "Школьного чека" для мальчиков, 2018</t>
  </si>
  <si>
    <t>Средняя стоимость "Школьного чека"  для девочек, 2017</t>
  </si>
  <si>
    <t>Средняя стоимость "Школьного чека"  для девочек, 2018</t>
  </si>
  <si>
    <t>Итого, 2018, июль</t>
  </si>
  <si>
    <t>Итого, 2017, август</t>
  </si>
  <si>
    <t>1 цветок, июль 2018</t>
  </si>
  <si>
    <t>1 Цветок, авугст 2017</t>
  </si>
  <si>
    <t>Букет, 5 шт., 2017</t>
  </si>
  <si>
    <t>Букет 5 шт. 2018</t>
  </si>
  <si>
    <t>Девочки 2017</t>
  </si>
  <si>
    <t>Мальчики 2017</t>
  </si>
  <si>
    <t xml:space="preserve">Средний чек 2017 </t>
  </si>
  <si>
    <t>Девочки 2018</t>
  </si>
  <si>
    <t>Мальчики 2018</t>
  </si>
  <si>
    <t>Средний чек 2018</t>
  </si>
  <si>
    <t>Разница в стоимости набора для девочек и мальчиков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</si>
</sst>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11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rgb="FFFF0000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8"/>
      <color rgb="FF7030A0"/>
      <name val="Verdana"/>
      <family val="2"/>
      <charset val="204"/>
    </font>
    <font>
      <b/>
      <sz val="11"/>
      <color rgb="FF7030A0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0"/>
      <color rgb="FF2F2F2F"/>
      <name val="Verdana"/>
      <family val="2"/>
      <charset val="204"/>
    </font>
    <font>
      <sz val="8"/>
      <color rgb="FFFF0000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10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color rgb="FFFF0000"/>
      <name val="Verdan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vertical="center" wrapText="1"/>
    </xf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0" xfId="0" applyBorder="1"/>
    <xf numFmtId="2" fontId="0" fillId="0" borderId="0" xfId="0" applyNumberFormat="1" applyBorder="1"/>
    <xf numFmtId="0" fontId="0" fillId="0" borderId="0" xfId="0" applyAlignment="1"/>
    <xf numFmtId="2" fontId="0" fillId="0" borderId="0" xfId="0" applyNumberFormat="1" applyAlignment="1"/>
    <xf numFmtId="0" fontId="0" fillId="0" borderId="10" xfId="0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2" fontId="1" fillId="5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4" borderId="12" xfId="0" applyFill="1" applyBorder="1" applyAlignment="1"/>
    <xf numFmtId="2" fontId="0" fillId="4" borderId="12" xfId="0" applyNumberFormat="1" applyFill="1" applyBorder="1" applyAlignment="1"/>
    <xf numFmtId="0" fontId="11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4" borderId="12" xfId="0" applyFont="1" applyFill="1" applyBorder="1" applyAlignment="1"/>
    <xf numFmtId="2" fontId="7" fillId="4" borderId="12" xfId="0" applyNumberFormat="1" applyFont="1" applyFill="1" applyBorder="1" applyAlignment="1"/>
    <xf numFmtId="0" fontId="1" fillId="2" borderId="12" xfId="0" applyFont="1" applyFill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0" fillId="0" borderId="12" xfId="0" applyBorder="1"/>
    <xf numFmtId="1" fontId="1" fillId="5" borderId="1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/>
    <xf numFmtId="1" fontId="0" fillId="0" borderId="0" xfId="0" applyNumberFormat="1" applyBorder="1"/>
    <xf numFmtId="1" fontId="0" fillId="0" borderId="0" xfId="0" applyNumberFormat="1"/>
    <xf numFmtId="0" fontId="9" fillId="2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left" vertical="center" wrapText="1"/>
    </xf>
    <xf numFmtId="1" fontId="0" fillId="0" borderId="12" xfId="0" applyNumberFormat="1" applyBorder="1"/>
    <xf numFmtId="1" fontId="0" fillId="6" borderId="12" xfId="0" applyNumberFormat="1" applyFill="1" applyBorder="1"/>
    <xf numFmtId="1" fontId="9" fillId="6" borderId="12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/>
    </xf>
    <xf numFmtId="2" fontId="0" fillId="0" borderId="12" xfId="0" applyNumberFormat="1" applyBorder="1"/>
    <xf numFmtId="2" fontId="8" fillId="6" borderId="12" xfId="0" applyNumberFormat="1" applyFont="1" applyFill="1" applyBorder="1" applyAlignment="1">
      <alignment horizontal="center" vertical="center"/>
    </xf>
    <xf numFmtId="2" fontId="0" fillId="6" borderId="12" xfId="0" applyNumberFormat="1" applyFill="1" applyBorder="1"/>
    <xf numFmtId="17" fontId="0" fillId="0" borderId="0" xfId="0" applyNumberFormat="1" applyBorder="1"/>
    <xf numFmtId="0" fontId="0" fillId="0" borderId="1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right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0" fillId="4" borderId="12" xfId="0" applyNumberFormat="1" applyFill="1" applyBorder="1" applyAlignment="1"/>
    <xf numFmtId="1" fontId="7" fillId="4" borderId="12" xfId="0" applyNumberFormat="1" applyFont="1" applyFill="1" applyBorder="1" applyAlignment="1"/>
    <xf numFmtId="1" fontId="1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/>
    <xf numFmtId="1" fontId="1" fillId="10" borderId="12" xfId="0" applyNumberFormat="1" applyFont="1" applyFill="1" applyBorder="1" applyAlignment="1">
      <alignment horizontal="center" vertical="center" wrapText="1"/>
    </xf>
    <xf numFmtId="1" fontId="0" fillId="10" borderId="12" xfId="0" applyNumberFormat="1" applyFill="1" applyBorder="1" applyAlignment="1"/>
    <xf numFmtId="1" fontId="0" fillId="4" borderId="12" xfId="0" applyNumberFormat="1" applyFill="1" applyBorder="1"/>
    <xf numFmtId="1" fontId="10" fillId="4" borderId="12" xfId="0" applyNumberFormat="1" applyFont="1" applyFill="1" applyBorder="1" applyAlignment="1">
      <alignment vertical="center" wrapText="1"/>
    </xf>
    <xf numFmtId="0" fontId="1" fillId="9" borderId="12" xfId="0" applyFont="1" applyFill="1" applyBorder="1" applyAlignment="1">
      <alignment horizontal="center" vertical="center" wrapText="1"/>
    </xf>
    <xf numFmtId="1" fontId="2" fillId="9" borderId="12" xfId="0" applyNumberFormat="1" applyFont="1" applyFill="1" applyBorder="1" applyAlignment="1">
      <alignment horizontal="center" vertical="center" wrapText="1"/>
    </xf>
    <xf numFmtId="1" fontId="2" fillId="4" borderId="12" xfId="0" applyNumberFormat="1" applyFont="1" applyFill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7" borderId="12" xfId="0" applyFill="1" applyBorder="1" applyAlignment="1">
      <alignment wrapText="1"/>
    </xf>
    <xf numFmtId="17" fontId="8" fillId="7" borderId="12" xfId="0" applyNumberFormat="1" applyFont="1" applyFill="1" applyBorder="1" applyAlignment="1">
      <alignment horizontal="center" vertical="center" wrapText="1"/>
    </xf>
    <xf numFmtId="1" fontId="8" fillId="7" borderId="12" xfId="0" applyNumberFormat="1" applyFont="1" applyFill="1" applyBorder="1" applyAlignment="1">
      <alignment horizontal="center" vertical="center" wrapText="1"/>
    </xf>
    <xf numFmtId="2" fontId="8" fillId="7" borderId="12" xfId="0" applyNumberFormat="1" applyFont="1" applyFill="1" applyBorder="1" applyAlignment="1">
      <alignment horizontal="center" vertical="center" wrapText="1"/>
    </xf>
    <xf numFmtId="2" fontId="0" fillId="4" borderId="12" xfId="0" applyNumberFormat="1" applyFill="1" applyBorder="1"/>
    <xf numFmtId="2" fontId="0" fillId="4" borderId="12" xfId="0" applyNumberFormat="1" applyFont="1" applyFill="1" applyBorder="1" applyAlignment="1"/>
    <xf numFmtId="0" fontId="12" fillId="4" borderId="12" xfId="0" applyFont="1" applyFill="1" applyBorder="1" applyAlignment="1"/>
    <xf numFmtId="2" fontId="5" fillId="4" borderId="12" xfId="0" applyNumberFormat="1" applyFont="1" applyFill="1" applyBorder="1" applyAlignment="1"/>
    <xf numFmtId="1" fontId="0" fillId="5" borderId="12" xfId="0" applyNumberFormat="1" applyFill="1" applyBorder="1"/>
    <xf numFmtId="1" fontId="0" fillId="10" borderId="12" xfId="0" applyNumberFormat="1" applyFill="1" applyBorder="1"/>
    <xf numFmtId="0" fontId="8" fillId="7" borderId="12" xfId="0" applyFont="1" applyFill="1" applyBorder="1" applyAlignment="1">
      <alignment horizontal="center" vertical="center" wrapText="1"/>
    </xf>
    <xf numFmtId="0" fontId="13" fillId="0" borderId="12" xfId="0" applyFont="1" applyBorder="1"/>
    <xf numFmtId="0" fontId="14" fillId="0" borderId="12" xfId="0" applyFont="1" applyBorder="1" applyAlignment="1">
      <alignment horizontal="center"/>
    </xf>
    <xf numFmtId="0" fontId="13" fillId="0" borderId="0" xfId="0" applyFont="1"/>
    <xf numFmtId="0" fontId="13" fillId="7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7" fillId="0" borderId="12" xfId="0" applyNumberFormat="1" applyFont="1" applyBorder="1"/>
    <xf numFmtId="1" fontId="15" fillId="4" borderId="12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/>
    <xf numFmtId="0" fontId="7" fillId="0" borderId="12" xfId="0" applyFont="1" applyBorder="1" applyAlignment="1"/>
    <xf numFmtId="0" fontId="6" fillId="2" borderId="12" xfId="0" applyFont="1" applyFill="1" applyBorder="1" applyAlignment="1">
      <alignment vertical="center" wrapText="1"/>
    </xf>
    <xf numFmtId="0" fontId="7" fillId="0" borderId="0" xfId="0" applyFont="1"/>
    <xf numFmtId="1" fontId="16" fillId="0" borderId="12" xfId="0" applyNumberFormat="1" applyFont="1" applyBorder="1" applyAlignment="1">
      <alignment horizontal="right" vertical="center" wrapText="1"/>
    </xf>
    <xf numFmtId="1" fontId="6" fillId="9" borderId="12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right" vertical="center" wrapText="1"/>
    </xf>
    <xf numFmtId="2" fontId="5" fillId="0" borderId="12" xfId="0" applyNumberFormat="1" applyFont="1" applyBorder="1"/>
    <xf numFmtId="1" fontId="5" fillId="0" borderId="12" xfId="0" applyNumberFormat="1" applyFont="1" applyBorder="1"/>
    <xf numFmtId="1" fontId="5" fillId="5" borderId="12" xfId="0" applyNumberFormat="1" applyFont="1" applyFill="1" applyBorder="1"/>
    <xf numFmtId="0" fontId="8" fillId="0" borderId="0" xfId="0" applyFont="1"/>
    <xf numFmtId="1" fontId="6" fillId="4" borderId="12" xfId="0" applyNumberFormat="1" applyFont="1" applyFill="1" applyBorder="1" applyAlignment="1">
      <alignment horizontal="center" vertical="center"/>
    </xf>
    <xf numFmtId="1" fontId="5" fillId="10" borderId="12" xfId="0" applyNumberFormat="1" applyFont="1" applyFill="1" applyBorder="1"/>
    <xf numFmtId="1" fontId="5" fillId="4" borderId="12" xfId="0" applyNumberFormat="1" applyFont="1" applyFill="1" applyBorder="1"/>
    <xf numFmtId="0" fontId="17" fillId="0" borderId="12" xfId="0" applyFont="1" applyBorder="1" applyAlignment="1">
      <alignment horizontal="center"/>
    </xf>
    <xf numFmtId="0" fontId="18" fillId="2" borderId="12" xfId="0" applyFont="1" applyFill="1" applyBorder="1" applyAlignment="1">
      <alignment vertical="center" wrapText="1"/>
    </xf>
    <xf numFmtId="1" fontId="19" fillId="4" borderId="12" xfId="0" applyNumberFormat="1" applyFont="1" applyFill="1" applyBorder="1" applyAlignment="1">
      <alignment horizontal="center" vertical="center"/>
    </xf>
    <xf numFmtId="1" fontId="4" fillId="10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2" xfId="0" applyNumberFormat="1" applyFont="1" applyFill="1" applyBorder="1"/>
    <xf numFmtId="0" fontId="16" fillId="2" borderId="12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center"/>
    </xf>
    <xf numFmtId="1" fontId="5" fillId="6" borderId="12" xfId="0" applyNumberFormat="1" applyFont="1" applyFill="1" applyBorder="1"/>
    <xf numFmtId="0" fontId="5" fillId="0" borderId="12" xfId="0" applyFont="1" applyBorder="1"/>
    <xf numFmtId="2" fontId="5" fillId="6" borderId="12" xfId="0" applyNumberFormat="1" applyFont="1" applyFill="1" applyBorder="1"/>
    <xf numFmtId="0" fontId="5" fillId="0" borderId="0" xfId="0" applyFont="1" applyBorder="1"/>
    <xf numFmtId="2" fontId="8" fillId="7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1" fontId="0" fillId="0" borderId="6" xfId="0" applyNumberFormat="1" applyBorder="1"/>
    <xf numFmtId="0" fontId="8" fillId="7" borderId="6" xfId="0" applyFont="1" applyFill="1" applyBorder="1" applyAlignment="1">
      <alignment horizontal="center" vertical="center" wrapText="1"/>
    </xf>
    <xf numFmtId="1" fontId="7" fillId="0" borderId="6" xfId="0" applyNumberFormat="1" applyFont="1" applyBorder="1"/>
    <xf numFmtId="0" fontId="21" fillId="0" borderId="0" xfId="0" applyFont="1" applyAlignment="1">
      <alignment horizontal="left" vertical="center"/>
    </xf>
    <xf numFmtId="0" fontId="0" fillId="0" borderId="6" xfId="0" applyBorder="1"/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right" vertical="center" wrapText="1"/>
    </xf>
    <xf numFmtId="2" fontId="8" fillId="0" borderId="6" xfId="0" applyNumberFormat="1" applyFon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23" fillId="2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right" vertical="center" wrapText="1"/>
    </xf>
    <xf numFmtId="0" fontId="24" fillId="0" borderId="13" xfId="0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/>
    </xf>
    <xf numFmtId="2" fontId="9" fillId="2" borderId="12" xfId="0" applyNumberFormat="1" applyFont="1" applyFill="1" applyBorder="1" applyAlignment="1">
      <alignment vertical="center" wrapText="1"/>
    </xf>
    <xf numFmtId="2" fontId="10" fillId="0" borderId="12" xfId="0" applyNumberFormat="1" applyFont="1" applyBorder="1" applyAlignment="1">
      <alignment horizontal="right" vertical="center" wrapText="1"/>
    </xf>
    <xf numFmtId="2" fontId="8" fillId="8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14" fillId="11" borderId="12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left" vertical="center" wrapText="1"/>
    </xf>
    <xf numFmtId="0" fontId="10" fillId="11" borderId="12" xfId="0" applyFont="1" applyFill="1" applyBorder="1" applyAlignment="1">
      <alignment horizontal="right" vertical="center" wrapText="1"/>
    </xf>
    <xf numFmtId="1" fontId="0" fillId="11" borderId="12" xfId="0" applyNumberFormat="1" applyFill="1" applyBorder="1"/>
    <xf numFmtId="2" fontId="10" fillId="11" borderId="12" xfId="0" applyNumberFormat="1" applyFont="1" applyFill="1" applyBorder="1" applyAlignment="1">
      <alignment horizontal="right" vertical="center" wrapText="1"/>
    </xf>
    <xf numFmtId="0" fontId="0" fillId="11" borderId="12" xfId="0" applyFill="1" applyBorder="1"/>
    <xf numFmtId="2" fontId="0" fillId="11" borderId="12" xfId="0" applyNumberFormat="1" applyFill="1" applyBorder="1"/>
    <xf numFmtId="0" fontId="0" fillId="11" borderId="0" xfId="0" applyFill="1" applyBorder="1"/>
    <xf numFmtId="0" fontId="0" fillId="11" borderId="6" xfId="0" applyFill="1" applyBorder="1" applyAlignment="1"/>
    <xf numFmtId="0" fontId="1" fillId="11" borderId="4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horizontal="center" vertical="center" wrapText="1"/>
    </xf>
    <xf numFmtId="1" fontId="2" fillId="11" borderId="12" xfId="0" applyNumberFormat="1" applyFont="1" applyFill="1" applyBorder="1" applyAlignment="1">
      <alignment horizontal="center" vertical="center" wrapText="1"/>
    </xf>
    <xf numFmtId="1" fontId="10" fillId="11" borderId="12" xfId="0" applyNumberFormat="1" applyFont="1" applyFill="1" applyBorder="1" applyAlignment="1">
      <alignment horizontal="right" vertical="center" wrapText="1"/>
    </xf>
    <xf numFmtId="1" fontId="2" fillId="11" borderId="12" xfId="0" applyNumberFormat="1" applyFont="1" applyFill="1" applyBorder="1" applyAlignment="1">
      <alignment horizontal="center" vertical="center"/>
    </xf>
    <xf numFmtId="0" fontId="0" fillId="11" borderId="12" xfId="0" applyFill="1" applyBorder="1" applyAlignment="1"/>
    <xf numFmtId="2" fontId="0" fillId="11" borderId="12" xfId="0" applyNumberFormat="1" applyFill="1" applyBorder="1" applyAlignment="1"/>
    <xf numFmtId="2" fontId="4" fillId="11" borderId="12" xfId="0" applyNumberFormat="1" applyFont="1" applyFill="1" applyBorder="1" applyAlignment="1"/>
    <xf numFmtId="2" fontId="0" fillId="11" borderId="12" xfId="0" applyNumberFormat="1" applyFont="1" applyFill="1" applyBorder="1" applyAlignment="1"/>
    <xf numFmtId="1" fontId="0" fillId="11" borderId="12" xfId="0" applyNumberFormat="1" applyFill="1" applyBorder="1" applyAlignment="1"/>
    <xf numFmtId="0" fontId="0" fillId="11" borderId="0" xfId="0" applyFill="1" applyAlignment="1"/>
    <xf numFmtId="0" fontId="1" fillId="11" borderId="12" xfId="0" applyFont="1" applyFill="1" applyBorder="1" applyAlignment="1">
      <alignment vertical="center" wrapText="1"/>
    </xf>
    <xf numFmtId="0" fontId="0" fillId="11" borderId="0" xfId="0" applyFill="1"/>
    <xf numFmtId="0" fontId="22" fillId="0" borderId="12" xfId="0" applyFont="1" applyBorder="1" applyAlignment="1">
      <alignment horizontal="right" vertical="center" wrapText="1"/>
    </xf>
    <xf numFmtId="1" fontId="22" fillId="0" borderId="12" xfId="0" applyNumberFormat="1" applyFont="1" applyBorder="1" applyAlignment="1">
      <alignment horizontal="right" vertical="center" wrapText="1"/>
    </xf>
    <xf numFmtId="2" fontId="7" fillId="4" borderId="12" xfId="0" applyNumberFormat="1" applyFont="1" applyFill="1" applyBorder="1"/>
    <xf numFmtId="0" fontId="0" fillId="7" borderId="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pane ySplit="1" topLeftCell="A8" activePane="bottomLeft" state="frozen"/>
      <selection pane="bottomLeft" activeCell="H22" sqref="H22"/>
    </sheetView>
  </sheetViews>
  <sheetFormatPr defaultRowHeight="15" x14ac:dyDescent="0.25"/>
  <cols>
    <col min="1" max="1" width="7.85546875" style="90" customWidth="1"/>
    <col min="2" max="2" width="21" customWidth="1"/>
    <col min="3" max="3" width="22.85546875" customWidth="1"/>
    <col min="4" max="4" width="18.140625" customWidth="1"/>
    <col min="5" max="5" width="16.42578125" style="42" customWidth="1"/>
    <col min="6" max="6" width="15.7109375" customWidth="1"/>
    <col min="7" max="7" width="16.140625" customWidth="1"/>
    <col min="8" max="8" width="15" style="42" customWidth="1"/>
    <col min="9" max="9" width="12.140625" style="8" customWidth="1"/>
    <col min="10" max="10" width="20.7109375" customWidth="1"/>
  </cols>
  <sheetData>
    <row r="1" spans="1:10" ht="93.75" customHeight="1" thickBot="1" x14ac:dyDescent="0.3">
      <c r="A1" s="89"/>
      <c r="B1" s="85" t="s">
        <v>122</v>
      </c>
      <c r="C1" s="85" t="s">
        <v>135</v>
      </c>
      <c r="D1" s="85" t="s">
        <v>136</v>
      </c>
      <c r="E1" s="77" t="s">
        <v>137</v>
      </c>
      <c r="F1" s="85" t="s">
        <v>138</v>
      </c>
      <c r="G1" s="85" t="s">
        <v>139</v>
      </c>
      <c r="H1" s="77" t="s">
        <v>140</v>
      </c>
      <c r="I1" s="119" t="s">
        <v>98</v>
      </c>
      <c r="J1" s="124" t="s">
        <v>141</v>
      </c>
    </row>
    <row r="2" spans="1:10" ht="15.75" thickBot="1" x14ac:dyDescent="0.3">
      <c r="A2" s="87">
        <f>ROW(A1)</f>
        <v>1</v>
      </c>
      <c r="B2" s="36" t="s">
        <v>6</v>
      </c>
      <c r="C2" s="72">
        <v>15213.21</v>
      </c>
      <c r="D2" s="72">
        <v>14086.21</v>
      </c>
      <c r="E2" s="84">
        <f>(C2+D2)/2</f>
        <v>14649.71</v>
      </c>
      <c r="F2" s="68">
        <v>16395.64</v>
      </c>
      <c r="G2" s="68">
        <v>15224.39</v>
      </c>
      <c r="H2" s="83">
        <f>(F2+G2)/2</f>
        <v>15810.014999999999</v>
      </c>
      <c r="I2" s="120">
        <f>H2/E2*100</f>
        <v>107.92032743310278</v>
      </c>
      <c r="J2" s="123">
        <f>F2-G2</f>
        <v>1171.25</v>
      </c>
    </row>
    <row r="3" spans="1:10" ht="21.75" thickBot="1" x14ac:dyDescent="0.3">
      <c r="A3" s="87">
        <f>ROW(A2)</f>
        <v>2</v>
      </c>
      <c r="B3" s="36" t="s">
        <v>5</v>
      </c>
      <c r="C3" s="72">
        <v>15882.5</v>
      </c>
      <c r="D3" s="72">
        <v>15096.5</v>
      </c>
      <c r="E3" s="84">
        <f>(C3+D3)/2</f>
        <v>15489.5</v>
      </c>
      <c r="F3" s="68">
        <v>15895.11</v>
      </c>
      <c r="G3" s="68">
        <v>15186.93</v>
      </c>
      <c r="H3" s="83">
        <f>(F3+G3)/2</f>
        <v>15541.02</v>
      </c>
      <c r="I3" s="120">
        <f>H3/E3*100</f>
        <v>100.33261241486169</v>
      </c>
      <c r="J3" s="123">
        <f>F3-G3</f>
        <v>708.18000000000029</v>
      </c>
    </row>
    <row r="4" spans="1:10" ht="21.75" thickBot="1" x14ac:dyDescent="0.3">
      <c r="A4" s="87">
        <f>ROW(A3)</f>
        <v>3</v>
      </c>
      <c r="B4" s="36" t="s">
        <v>60</v>
      </c>
      <c r="C4" s="72">
        <v>12731.19</v>
      </c>
      <c r="D4" s="72">
        <v>11753.19</v>
      </c>
      <c r="E4" s="84">
        <f>(C4+D4)/2</f>
        <v>12242.19</v>
      </c>
      <c r="F4" s="68">
        <v>14981</v>
      </c>
      <c r="G4" s="68">
        <v>14909</v>
      </c>
      <c r="H4" s="83">
        <f>(F4+G4)/2</f>
        <v>14945</v>
      </c>
      <c r="I4" s="120">
        <f>H4/E4*100</f>
        <v>122.07783084562485</v>
      </c>
      <c r="J4" s="123">
        <f>F4-G4</f>
        <v>72</v>
      </c>
    </row>
    <row r="5" spans="1:10" ht="15.75" thickBot="1" x14ac:dyDescent="0.3">
      <c r="A5" s="87">
        <f>ROW(A4)</f>
        <v>4</v>
      </c>
      <c r="B5" s="36" t="s">
        <v>4</v>
      </c>
      <c r="C5" s="72">
        <v>15852.94</v>
      </c>
      <c r="D5" s="72">
        <v>14564.94</v>
      </c>
      <c r="E5" s="84">
        <f>(C5+D5)/2</f>
        <v>15208.94</v>
      </c>
      <c r="F5" s="68">
        <v>15556.17</v>
      </c>
      <c r="G5" s="68">
        <v>14163.449999999999</v>
      </c>
      <c r="H5" s="83">
        <f>(F5+G5)/2</f>
        <v>14859.81</v>
      </c>
      <c r="I5" s="120">
        <f>H5/E5*100</f>
        <v>97.7044422556733</v>
      </c>
      <c r="J5" s="123">
        <f>F5-G5</f>
        <v>1392.7200000000012</v>
      </c>
    </row>
    <row r="6" spans="1:10" ht="32.25" thickBot="1" x14ac:dyDescent="0.3">
      <c r="A6" s="87">
        <f>ROW(A5)</f>
        <v>5</v>
      </c>
      <c r="B6" s="36" t="s">
        <v>7</v>
      </c>
      <c r="C6" s="72">
        <v>14071.66</v>
      </c>
      <c r="D6" s="72">
        <v>13372.66</v>
      </c>
      <c r="E6" s="84">
        <f>(C6+D6)/2</f>
        <v>13722.16</v>
      </c>
      <c r="F6" s="68">
        <v>14805.779999999999</v>
      </c>
      <c r="G6" s="68">
        <v>14381.72</v>
      </c>
      <c r="H6" s="83">
        <f>(F6+G6)/2</f>
        <v>14593.75</v>
      </c>
      <c r="I6" s="120">
        <f>H6/E6*100</f>
        <v>106.35169681741068</v>
      </c>
      <c r="J6" s="123">
        <f>F6-G6</f>
        <v>424.05999999999949</v>
      </c>
    </row>
    <row r="7" spans="1:10" ht="21.75" thickBot="1" x14ac:dyDescent="0.3">
      <c r="A7" s="87">
        <f>ROW(A6)</f>
        <v>6</v>
      </c>
      <c r="B7" s="36" t="s">
        <v>9</v>
      </c>
      <c r="C7" s="72">
        <v>13605.13</v>
      </c>
      <c r="D7" s="72">
        <v>13120.13</v>
      </c>
      <c r="E7" s="84">
        <f>(C7+D7)/2</f>
        <v>13362.63</v>
      </c>
      <c r="F7" s="68">
        <v>14550.91</v>
      </c>
      <c r="G7" s="68">
        <v>14154.619999999999</v>
      </c>
      <c r="H7" s="83">
        <f>(F7+G7)/2</f>
        <v>14352.764999999999</v>
      </c>
      <c r="I7" s="120">
        <f>H7/E7*100</f>
        <v>107.40973146753296</v>
      </c>
      <c r="J7" s="123">
        <f>F7-G7</f>
        <v>396.29000000000087</v>
      </c>
    </row>
    <row r="8" spans="1:10" ht="21.75" thickBot="1" x14ac:dyDescent="0.3">
      <c r="A8" s="87">
        <f>ROW(A7)</f>
        <v>7</v>
      </c>
      <c r="B8" s="36" t="s">
        <v>16</v>
      </c>
      <c r="C8" s="72">
        <v>13280.54</v>
      </c>
      <c r="D8" s="72">
        <v>12087.54</v>
      </c>
      <c r="E8" s="84">
        <f>(C8+D8)/2</f>
        <v>12684.04</v>
      </c>
      <c r="F8" s="68">
        <v>14086.94</v>
      </c>
      <c r="G8" s="68">
        <v>12992.820000000002</v>
      </c>
      <c r="H8" s="83">
        <f>(F8+G8)/2</f>
        <v>13539.880000000001</v>
      </c>
      <c r="I8" s="120">
        <f>H8/E8*100</f>
        <v>106.74737701867861</v>
      </c>
      <c r="J8" s="123">
        <f>F8-G8</f>
        <v>1094.119999999999</v>
      </c>
    </row>
    <row r="9" spans="1:10" ht="15.75" thickBot="1" x14ac:dyDescent="0.3">
      <c r="A9" s="87">
        <f>ROW(A8)</f>
        <v>8</v>
      </c>
      <c r="B9" s="36" t="s">
        <v>12</v>
      </c>
      <c r="C9" s="72">
        <v>13774.66</v>
      </c>
      <c r="D9" s="72">
        <v>12407.66</v>
      </c>
      <c r="E9" s="84">
        <f>(C9+D9)/2</f>
        <v>13091.16</v>
      </c>
      <c r="F9" s="68">
        <v>14154.359999999999</v>
      </c>
      <c r="G9" s="68">
        <v>12717.4</v>
      </c>
      <c r="H9" s="83">
        <f>(F9+G9)/2</f>
        <v>13435.88</v>
      </c>
      <c r="I9" s="120">
        <f>H9/E9*100</f>
        <v>102.6332273075877</v>
      </c>
      <c r="J9" s="123">
        <f>F9-G9</f>
        <v>1436.9599999999991</v>
      </c>
    </row>
    <row r="10" spans="1:10" ht="15.75" thickBot="1" x14ac:dyDescent="0.3">
      <c r="A10" s="87">
        <f>ROW(A9)</f>
        <v>9</v>
      </c>
      <c r="B10" s="36" t="s">
        <v>20</v>
      </c>
      <c r="C10" s="72">
        <v>13271.119999999999</v>
      </c>
      <c r="D10" s="72">
        <v>12018.119999999999</v>
      </c>
      <c r="E10" s="84">
        <f>(C10+D10)/2</f>
        <v>12644.619999999999</v>
      </c>
      <c r="F10" s="68">
        <v>14008.16</v>
      </c>
      <c r="G10" s="68">
        <v>12572.5</v>
      </c>
      <c r="H10" s="83">
        <f>(F10+G10)/2</f>
        <v>13290.33</v>
      </c>
      <c r="I10" s="120">
        <f>H10/E10*100</f>
        <v>105.10659869572989</v>
      </c>
      <c r="J10" s="123">
        <f>F10-G10</f>
        <v>1435.6599999999999</v>
      </c>
    </row>
    <row r="11" spans="1:10" ht="15.75" thickBot="1" x14ac:dyDescent="0.3">
      <c r="A11" s="87">
        <f>ROW(A10)</f>
        <v>10</v>
      </c>
      <c r="B11" s="36" t="s">
        <v>25</v>
      </c>
      <c r="C11" s="72">
        <v>13649.97</v>
      </c>
      <c r="D11" s="72">
        <v>12192.97</v>
      </c>
      <c r="E11" s="84">
        <f>(C11+D11)/2</f>
        <v>12921.47</v>
      </c>
      <c r="F11" s="68">
        <v>13884.210000000001</v>
      </c>
      <c r="G11" s="68">
        <v>12500.52</v>
      </c>
      <c r="H11" s="83">
        <f>(F11+G11)/2</f>
        <v>13192.365000000002</v>
      </c>
      <c r="I11" s="120">
        <f>H11/E11*100</f>
        <v>102.09647199583331</v>
      </c>
      <c r="J11" s="123">
        <f>F11-G11</f>
        <v>1383.6900000000005</v>
      </c>
    </row>
    <row r="12" spans="1:10" ht="15.75" thickBot="1" x14ac:dyDescent="0.3">
      <c r="A12" s="87">
        <f>ROW(A11)</f>
        <v>11</v>
      </c>
      <c r="B12" s="36" t="s">
        <v>13</v>
      </c>
      <c r="C12" s="72">
        <v>12518.259999999998</v>
      </c>
      <c r="D12" s="72">
        <v>12071.259999999998</v>
      </c>
      <c r="E12" s="84">
        <f>(C12+D12)/2</f>
        <v>12294.759999999998</v>
      </c>
      <c r="F12" s="68">
        <v>13185.68</v>
      </c>
      <c r="G12" s="68">
        <v>12911.51</v>
      </c>
      <c r="H12" s="83">
        <f>(F12+G12)/2</f>
        <v>13048.595000000001</v>
      </c>
      <c r="I12" s="120">
        <f>H12/E12*100</f>
        <v>106.13135189300161</v>
      </c>
      <c r="J12" s="123">
        <f>F12-G12</f>
        <v>274.17000000000007</v>
      </c>
    </row>
    <row r="13" spans="1:10" ht="21.75" thickBot="1" x14ac:dyDescent="0.3">
      <c r="A13" s="87">
        <f>ROW(A12)</f>
        <v>12</v>
      </c>
      <c r="B13" s="36" t="s">
        <v>14</v>
      </c>
      <c r="C13" s="72">
        <v>14122.11</v>
      </c>
      <c r="D13" s="72">
        <v>12998.11</v>
      </c>
      <c r="E13" s="84">
        <f>(C13+D13)/2</f>
        <v>13560.11</v>
      </c>
      <c r="F13" s="68">
        <v>13391.01</v>
      </c>
      <c r="G13" s="68">
        <v>12397.95</v>
      </c>
      <c r="H13" s="83">
        <f>(F13+G13)/2</f>
        <v>12894.48</v>
      </c>
      <c r="I13" s="120">
        <f>H13/E13*100</f>
        <v>95.091264008920277</v>
      </c>
      <c r="J13" s="123">
        <f>F13-G13</f>
        <v>993.05999999999949</v>
      </c>
    </row>
    <row r="14" spans="1:10" ht="21.75" thickBot="1" x14ac:dyDescent="0.3">
      <c r="A14" s="87">
        <f>ROW(A13)</f>
        <v>13</v>
      </c>
      <c r="B14" s="36" t="s">
        <v>27</v>
      </c>
      <c r="C14" s="72">
        <v>12624.97</v>
      </c>
      <c r="D14" s="72">
        <v>12013.97</v>
      </c>
      <c r="E14" s="84">
        <f>(C14+D14)/2</f>
        <v>12319.47</v>
      </c>
      <c r="F14" s="68">
        <v>13214.73</v>
      </c>
      <c r="G14" s="68">
        <v>12545.15</v>
      </c>
      <c r="H14" s="83">
        <f>(F14+G14)/2</f>
        <v>12879.939999999999</v>
      </c>
      <c r="I14" s="120">
        <f>H14/E14*100</f>
        <v>104.54946519614884</v>
      </c>
      <c r="J14" s="123">
        <f>F14-G14</f>
        <v>669.57999999999993</v>
      </c>
    </row>
    <row r="15" spans="1:10" ht="15.75" thickBot="1" x14ac:dyDescent="0.3">
      <c r="A15" s="87">
        <f>ROW(A14)</f>
        <v>14</v>
      </c>
      <c r="B15" s="36" t="s">
        <v>21</v>
      </c>
      <c r="C15" s="72">
        <v>13057.28</v>
      </c>
      <c r="D15" s="72">
        <v>11804.28</v>
      </c>
      <c r="E15" s="84">
        <f>(C15+D15)/2</f>
        <v>12430.78</v>
      </c>
      <c r="F15" s="68">
        <v>13336.210000000001</v>
      </c>
      <c r="G15" s="68">
        <v>12147.590000000002</v>
      </c>
      <c r="H15" s="83">
        <f>(F15+G15)/2</f>
        <v>12741.900000000001</v>
      </c>
      <c r="I15" s="120">
        <f>H15/E15*100</f>
        <v>102.50281961389392</v>
      </c>
      <c r="J15" s="123">
        <f>F15-G15</f>
        <v>1188.619999999999</v>
      </c>
    </row>
    <row r="16" spans="1:10" ht="21.75" thickBot="1" x14ac:dyDescent="0.3">
      <c r="A16" s="87">
        <f>ROW(A15)</f>
        <v>15</v>
      </c>
      <c r="B16" s="36" t="s">
        <v>10</v>
      </c>
      <c r="C16" s="72">
        <v>13133.17</v>
      </c>
      <c r="D16" s="72">
        <v>12404.17</v>
      </c>
      <c r="E16" s="84">
        <f>(C16+D16)/2</f>
        <v>12768.67</v>
      </c>
      <c r="F16" s="68">
        <v>13090.08</v>
      </c>
      <c r="G16" s="68">
        <v>12306.56</v>
      </c>
      <c r="H16" s="83">
        <f>(F16+G16)/2</f>
        <v>12698.32</v>
      </c>
      <c r="I16" s="120">
        <f>H16/E16*100</f>
        <v>99.449042069377626</v>
      </c>
      <c r="J16" s="123">
        <f>F16-G16</f>
        <v>783.52000000000044</v>
      </c>
    </row>
    <row r="17" spans="1:10" ht="21.75" thickBot="1" x14ac:dyDescent="0.3">
      <c r="A17" s="87">
        <f>ROW(A16)</f>
        <v>16</v>
      </c>
      <c r="B17" s="36" t="s">
        <v>11</v>
      </c>
      <c r="C17" s="72">
        <v>13636.81</v>
      </c>
      <c r="D17" s="72">
        <v>12550.81</v>
      </c>
      <c r="E17" s="84">
        <f>(C17+D17)/2</f>
        <v>13093.81</v>
      </c>
      <c r="F17" s="68">
        <v>13012.58</v>
      </c>
      <c r="G17" s="68">
        <v>12236.23</v>
      </c>
      <c r="H17" s="83">
        <f>(F17+G17)/2</f>
        <v>12624.404999999999</v>
      </c>
      <c r="I17" s="120">
        <f>H17/E17*100</f>
        <v>96.415061773463933</v>
      </c>
      <c r="J17" s="123">
        <f>F17-G17</f>
        <v>776.35000000000036</v>
      </c>
    </row>
    <row r="18" spans="1:10" ht="21.75" thickBot="1" x14ac:dyDescent="0.3">
      <c r="A18" s="87">
        <f>ROW(A17)</f>
        <v>17</v>
      </c>
      <c r="B18" s="36" t="s">
        <v>43</v>
      </c>
      <c r="C18" s="72">
        <v>12294.53</v>
      </c>
      <c r="D18" s="72">
        <v>11838.53</v>
      </c>
      <c r="E18" s="84">
        <f>(C18+D18)/2</f>
        <v>12066.53</v>
      </c>
      <c r="F18" s="68">
        <v>12743.48</v>
      </c>
      <c r="G18" s="68">
        <v>12380.66</v>
      </c>
      <c r="H18" s="83">
        <f>(F18+G18)/2</f>
        <v>12562.07</v>
      </c>
      <c r="I18" s="120">
        <f>H18/E18*100</f>
        <v>104.10673159557884</v>
      </c>
      <c r="J18" s="123">
        <f>F18-G18</f>
        <v>362.81999999999971</v>
      </c>
    </row>
    <row r="19" spans="1:10" ht="15.75" thickBot="1" x14ac:dyDescent="0.3">
      <c r="A19" s="87">
        <f>ROW(A18)</f>
        <v>18</v>
      </c>
      <c r="B19" s="36" t="s">
        <v>28</v>
      </c>
      <c r="C19" s="72">
        <v>11842.91</v>
      </c>
      <c r="D19" s="72">
        <v>11023.91</v>
      </c>
      <c r="E19" s="84">
        <f>(C19+D19)/2</f>
        <v>11433.41</v>
      </c>
      <c r="F19" s="68">
        <v>12709.68</v>
      </c>
      <c r="G19" s="68">
        <v>12020.82</v>
      </c>
      <c r="H19" s="83">
        <f>(F19+G19)/2</f>
        <v>12365.25</v>
      </c>
      <c r="I19" s="120">
        <f>H19/E19*100</f>
        <v>108.15014943048486</v>
      </c>
      <c r="J19" s="123">
        <f>F19-G19</f>
        <v>688.86000000000058</v>
      </c>
    </row>
    <row r="20" spans="1:10" ht="21.75" thickBot="1" x14ac:dyDescent="0.3">
      <c r="A20" s="87">
        <f>ROW(A19)</f>
        <v>19</v>
      </c>
      <c r="B20" s="36" t="s">
        <v>17</v>
      </c>
      <c r="C20" s="72">
        <v>12674.630000000001</v>
      </c>
      <c r="D20" s="72">
        <v>11772.630000000001</v>
      </c>
      <c r="E20" s="84">
        <f>(C20+D20)/2</f>
        <v>12223.630000000001</v>
      </c>
      <c r="F20" s="68">
        <v>12575.33</v>
      </c>
      <c r="G20" s="68">
        <v>11942.83</v>
      </c>
      <c r="H20" s="83">
        <f>(F20+G20)/2</f>
        <v>12259.08</v>
      </c>
      <c r="I20" s="120">
        <f>H20/E20*100</f>
        <v>100.29001205043018</v>
      </c>
      <c r="J20" s="123">
        <f>F20-G20</f>
        <v>632.5</v>
      </c>
    </row>
    <row r="21" spans="1:10" ht="15.75" thickBot="1" x14ac:dyDescent="0.3">
      <c r="A21" s="87">
        <f>ROW(A20)</f>
        <v>20</v>
      </c>
      <c r="B21" s="36" t="s">
        <v>36</v>
      </c>
      <c r="C21" s="72">
        <v>11793.97</v>
      </c>
      <c r="D21" s="72">
        <v>11243.97</v>
      </c>
      <c r="E21" s="84">
        <f>(C21+D21)/2</f>
        <v>11518.97</v>
      </c>
      <c r="F21" s="68">
        <v>12484.83</v>
      </c>
      <c r="G21" s="68">
        <v>11864.83</v>
      </c>
      <c r="H21" s="83">
        <f>(F21+G21)/2</f>
        <v>12174.83</v>
      </c>
      <c r="I21" s="120">
        <f>H21/E21*100</f>
        <v>105.69373824222133</v>
      </c>
      <c r="J21" s="123">
        <f>F21-G21</f>
        <v>620</v>
      </c>
    </row>
    <row r="22" spans="1:10" ht="21.75" thickBot="1" x14ac:dyDescent="0.3">
      <c r="A22" s="87">
        <f>ROW(A21)</f>
        <v>21</v>
      </c>
      <c r="B22" s="36" t="s">
        <v>30</v>
      </c>
      <c r="C22" s="72">
        <v>11928.689999999999</v>
      </c>
      <c r="D22" s="72">
        <v>11178.689999999999</v>
      </c>
      <c r="E22" s="84">
        <f>(C22+D22)/2</f>
        <v>11553.689999999999</v>
      </c>
      <c r="F22" s="69">
        <v>12568.3</v>
      </c>
      <c r="G22" s="69">
        <v>11762.41</v>
      </c>
      <c r="H22" s="83">
        <f>(F22+G22)/2</f>
        <v>12165.355</v>
      </c>
      <c r="I22" s="120">
        <f>H22/E22*100</f>
        <v>105.29410950094733</v>
      </c>
      <c r="J22" s="123">
        <f>F22-G22</f>
        <v>805.88999999999942</v>
      </c>
    </row>
    <row r="23" spans="1:10" ht="32.25" thickBot="1" x14ac:dyDescent="0.3">
      <c r="A23" s="87">
        <f>ROW(A22)</f>
        <v>22</v>
      </c>
      <c r="B23" s="36" t="s">
        <v>46</v>
      </c>
      <c r="C23" s="72">
        <v>11059.29</v>
      </c>
      <c r="D23" s="72">
        <v>10655.29</v>
      </c>
      <c r="E23" s="84">
        <f>(C23+D23)/2</f>
        <v>10857.29</v>
      </c>
      <c r="F23" s="68">
        <v>12106.859999999999</v>
      </c>
      <c r="G23" s="68">
        <v>11966.769999999999</v>
      </c>
      <c r="H23" s="83">
        <f>(F23+G23)/2</f>
        <v>12036.814999999999</v>
      </c>
      <c r="I23" s="120">
        <f>H23/E23*100</f>
        <v>110.86389881821337</v>
      </c>
      <c r="J23" s="123">
        <f>F23-G23</f>
        <v>140.09000000000015</v>
      </c>
    </row>
    <row r="24" spans="1:10" ht="15.75" thickBot="1" x14ac:dyDescent="0.3">
      <c r="A24" s="87">
        <f>ROW(A23)</f>
        <v>23</v>
      </c>
      <c r="B24" s="36" t="s">
        <v>32</v>
      </c>
      <c r="C24" s="72">
        <v>11719.849999999999</v>
      </c>
      <c r="D24" s="72">
        <v>11135.849999999999</v>
      </c>
      <c r="E24" s="84">
        <f>(C24+D24)/2</f>
        <v>11427.849999999999</v>
      </c>
      <c r="F24" s="68">
        <v>12353.95</v>
      </c>
      <c r="G24" s="68">
        <v>11676.880000000001</v>
      </c>
      <c r="H24" s="83">
        <f>(F24+G24)/2</f>
        <v>12015.415000000001</v>
      </c>
      <c r="I24" s="120">
        <f>H24/E24*100</f>
        <v>105.14151830834324</v>
      </c>
      <c r="J24" s="123">
        <f>F24-G24</f>
        <v>677.06999999999971</v>
      </c>
    </row>
    <row r="25" spans="1:10" ht="15.75" thickBot="1" x14ac:dyDescent="0.3">
      <c r="A25" s="87">
        <f>ROW(A24)</f>
        <v>24</v>
      </c>
      <c r="B25" s="36" t="s">
        <v>29</v>
      </c>
      <c r="C25" s="72">
        <v>12528.23</v>
      </c>
      <c r="D25" s="72">
        <v>11623.23</v>
      </c>
      <c r="E25" s="84">
        <f>(C25+D25)/2</f>
        <v>12075.73</v>
      </c>
      <c r="F25" s="68">
        <v>12420.67</v>
      </c>
      <c r="G25" s="68">
        <v>11547.9</v>
      </c>
      <c r="H25" s="83">
        <f>(F25+G25)/2</f>
        <v>11984.285</v>
      </c>
      <c r="I25" s="120">
        <f>H25/E25*100</f>
        <v>99.242737292072619</v>
      </c>
      <c r="J25" s="123">
        <f>F25-G25</f>
        <v>872.77000000000044</v>
      </c>
    </row>
    <row r="26" spans="1:10" ht="15.75" thickBot="1" x14ac:dyDescent="0.3">
      <c r="A26" s="87">
        <f>ROW(A25)</f>
        <v>25</v>
      </c>
      <c r="B26" s="36" t="s">
        <v>26</v>
      </c>
      <c r="C26" s="72">
        <v>11587.85</v>
      </c>
      <c r="D26" s="72">
        <v>11309.85</v>
      </c>
      <c r="E26" s="84">
        <f>(C26+D26)/2</f>
        <v>11448.85</v>
      </c>
      <c r="F26" s="68">
        <v>12226.14</v>
      </c>
      <c r="G26" s="68">
        <v>11730.09</v>
      </c>
      <c r="H26" s="83">
        <f>(F26+G26)/2</f>
        <v>11978.115</v>
      </c>
      <c r="I26" s="120">
        <f>H26/E26*100</f>
        <v>104.62286605204889</v>
      </c>
      <c r="J26" s="123">
        <f>F26-G26</f>
        <v>496.04999999999927</v>
      </c>
    </row>
    <row r="27" spans="1:10" ht="15.75" thickBot="1" x14ac:dyDescent="0.3">
      <c r="A27" s="87">
        <f>ROW(A26)</f>
        <v>26</v>
      </c>
      <c r="B27" s="36" t="s">
        <v>18</v>
      </c>
      <c r="C27" s="72">
        <v>12893.17</v>
      </c>
      <c r="D27" s="72">
        <v>11834.17</v>
      </c>
      <c r="E27" s="84">
        <f>(C27+D27)/2</f>
        <v>12363.67</v>
      </c>
      <c r="F27" s="68">
        <v>12352.890000000001</v>
      </c>
      <c r="G27" s="68">
        <v>11563.87</v>
      </c>
      <c r="H27" s="83">
        <f>(F27+G27)/2</f>
        <v>11958.380000000001</v>
      </c>
      <c r="I27" s="120">
        <f>H27/E27*100</f>
        <v>96.721928035931086</v>
      </c>
      <c r="J27" s="123">
        <f>F27-G27</f>
        <v>789.02000000000044</v>
      </c>
    </row>
    <row r="28" spans="1:10" ht="32.25" thickBot="1" x14ac:dyDescent="0.3">
      <c r="A28" s="87">
        <f>ROW(A27)</f>
        <v>27</v>
      </c>
      <c r="B28" s="36" t="s">
        <v>22</v>
      </c>
      <c r="C28" s="72">
        <v>12534.24</v>
      </c>
      <c r="D28" s="72">
        <v>11507.24</v>
      </c>
      <c r="E28" s="84">
        <f>(C28+D28)/2</f>
        <v>12020.74</v>
      </c>
      <c r="F28" s="68">
        <v>12473.07</v>
      </c>
      <c r="G28" s="68">
        <v>11286.07</v>
      </c>
      <c r="H28" s="83">
        <f>(F28+G28)/2</f>
        <v>11879.57</v>
      </c>
      <c r="I28" s="120">
        <f>H28/E28*100</f>
        <v>98.825613065418608</v>
      </c>
      <c r="J28" s="123">
        <f>F28-G28</f>
        <v>1187</v>
      </c>
    </row>
    <row r="29" spans="1:10" ht="21.75" thickBot="1" x14ac:dyDescent="0.3">
      <c r="A29" s="87">
        <f>ROW(A28)</f>
        <v>28</v>
      </c>
      <c r="B29" s="36" t="s">
        <v>37</v>
      </c>
      <c r="C29" s="72">
        <v>11752.240000000002</v>
      </c>
      <c r="D29" s="72">
        <v>11022.240000000002</v>
      </c>
      <c r="E29" s="84">
        <f>(C29+D29)/2</f>
        <v>11387.240000000002</v>
      </c>
      <c r="F29" s="68">
        <v>12240.09</v>
      </c>
      <c r="G29" s="68">
        <v>11518.619999999999</v>
      </c>
      <c r="H29" s="83">
        <f>(F29+G29)/2</f>
        <v>11879.355</v>
      </c>
      <c r="I29" s="120">
        <f>H29/E29*100</f>
        <v>104.32163544458533</v>
      </c>
      <c r="J29" s="123">
        <f>F29-G29</f>
        <v>721.47000000000116</v>
      </c>
    </row>
    <row r="30" spans="1:10" ht="21.75" thickBot="1" x14ac:dyDescent="0.3">
      <c r="A30" s="87">
        <f>ROW(A29)</f>
        <v>29</v>
      </c>
      <c r="B30" s="36" t="s">
        <v>8</v>
      </c>
      <c r="C30" s="72">
        <v>15303.48</v>
      </c>
      <c r="D30" s="72">
        <v>14720.48</v>
      </c>
      <c r="E30" s="84">
        <f>(C30+D30)/2</f>
        <v>15011.98</v>
      </c>
      <c r="F30" s="68">
        <v>11751.16</v>
      </c>
      <c r="G30" s="68">
        <v>11905.33</v>
      </c>
      <c r="H30" s="83">
        <f>(F30+G30)/2</f>
        <v>11828.244999999999</v>
      </c>
      <c r="I30" s="120">
        <f>H30/E30*100</f>
        <v>78.792038092243658</v>
      </c>
      <c r="J30" s="125">
        <f>F30-G30</f>
        <v>-154.17000000000007</v>
      </c>
    </row>
    <row r="31" spans="1:10" ht="21.75" thickBot="1" x14ac:dyDescent="0.3">
      <c r="A31" s="87">
        <f>ROW(A30)</f>
        <v>30</v>
      </c>
      <c r="B31" s="36" t="s">
        <v>38</v>
      </c>
      <c r="C31" s="72">
        <v>11800.22</v>
      </c>
      <c r="D31" s="72">
        <v>11290.22</v>
      </c>
      <c r="E31" s="84">
        <f>(C31+D31)/2</f>
        <v>11545.22</v>
      </c>
      <c r="F31" s="68">
        <v>12142.42</v>
      </c>
      <c r="G31" s="68">
        <v>11509.99</v>
      </c>
      <c r="H31" s="83">
        <f>(F31+G31)/2</f>
        <v>11826.205</v>
      </c>
      <c r="I31" s="120">
        <f>H31/E31*100</f>
        <v>102.43377778855664</v>
      </c>
      <c r="J31" s="123">
        <f>F31-G31</f>
        <v>632.43000000000029</v>
      </c>
    </row>
    <row r="32" spans="1:10" ht="21.75" thickBot="1" x14ac:dyDescent="0.3">
      <c r="A32" s="87">
        <f>ROW(A31)</f>
        <v>31</v>
      </c>
      <c r="B32" s="36" t="s">
        <v>31</v>
      </c>
      <c r="C32" s="72">
        <v>12351.96</v>
      </c>
      <c r="D32" s="72">
        <v>12068.96</v>
      </c>
      <c r="E32" s="84">
        <f>(C32+D32)/2</f>
        <v>12210.46</v>
      </c>
      <c r="F32" s="68">
        <v>11952.640000000001</v>
      </c>
      <c r="G32" s="68">
        <v>11689.03</v>
      </c>
      <c r="H32" s="83">
        <f>(F32+G32)/2</f>
        <v>11820.835000000001</v>
      </c>
      <c r="I32" s="120">
        <f>H32/E32*100</f>
        <v>96.80908827349667</v>
      </c>
      <c r="J32" s="123">
        <f>F32-G32</f>
        <v>263.61000000000058</v>
      </c>
    </row>
    <row r="33" spans="1:10" ht="15.75" thickBot="1" x14ac:dyDescent="0.3">
      <c r="A33" s="87">
        <f>ROW(A32)</f>
        <v>32</v>
      </c>
      <c r="B33" s="36" t="s">
        <v>35</v>
      </c>
      <c r="C33" s="72">
        <v>11509.58</v>
      </c>
      <c r="D33" s="72">
        <v>11354.58</v>
      </c>
      <c r="E33" s="84">
        <f>(C33+D33)/2</f>
        <v>11432.08</v>
      </c>
      <c r="F33" s="68">
        <v>11926.980000000001</v>
      </c>
      <c r="G33" s="68">
        <v>11672.58</v>
      </c>
      <c r="H33" s="83">
        <f>(F33+G33)/2</f>
        <v>11799.78</v>
      </c>
      <c r="I33" s="120">
        <f>H33/E33*100</f>
        <v>103.21638756901632</v>
      </c>
      <c r="J33" s="123">
        <f>F33-G33</f>
        <v>254.40000000000146</v>
      </c>
    </row>
    <row r="34" spans="1:10" ht="15.75" thickBot="1" x14ac:dyDescent="0.3">
      <c r="A34" s="87">
        <f>ROW(A33)</f>
        <v>33</v>
      </c>
      <c r="B34" s="36" t="s">
        <v>56</v>
      </c>
      <c r="C34" s="72">
        <v>11378.6</v>
      </c>
      <c r="D34" s="72">
        <v>10424.6</v>
      </c>
      <c r="E34" s="84">
        <f>(C34+D34)/2</f>
        <v>10901.6</v>
      </c>
      <c r="F34" s="68">
        <v>12273.199999999999</v>
      </c>
      <c r="G34" s="68">
        <v>11298.439999999999</v>
      </c>
      <c r="H34" s="83">
        <f>(F34+G34)/2</f>
        <v>11785.82</v>
      </c>
      <c r="I34" s="120">
        <f>H34/E34*100</f>
        <v>108.11091949805534</v>
      </c>
      <c r="J34" s="123">
        <f>F34-G34</f>
        <v>974.76000000000022</v>
      </c>
    </row>
    <row r="35" spans="1:10" ht="15.75" thickBot="1" x14ac:dyDescent="0.3">
      <c r="A35" s="87">
        <f>ROW(A34)</f>
        <v>34</v>
      </c>
      <c r="B35" s="36" t="s">
        <v>44</v>
      </c>
      <c r="C35" s="72">
        <v>11167.72</v>
      </c>
      <c r="D35" s="72">
        <v>10559.72</v>
      </c>
      <c r="E35" s="84">
        <f>(C35+D35)/2</f>
        <v>10863.72</v>
      </c>
      <c r="F35" s="68">
        <v>12300.429999999998</v>
      </c>
      <c r="G35" s="68">
        <v>11114.019999999999</v>
      </c>
      <c r="H35" s="83">
        <f>(F35+G35)/2</f>
        <v>11707.224999999999</v>
      </c>
      <c r="I35" s="120">
        <f>H35/E35*100</f>
        <v>107.76442139524951</v>
      </c>
      <c r="J35" s="123">
        <f>F35-G35</f>
        <v>1186.4099999999999</v>
      </c>
    </row>
    <row r="36" spans="1:10" ht="21.75" thickBot="1" x14ac:dyDescent="0.3">
      <c r="A36" s="87">
        <f>ROW(A35)</f>
        <v>35</v>
      </c>
      <c r="B36" s="36" t="s">
        <v>62</v>
      </c>
      <c r="C36" s="72">
        <v>11176.220000000001</v>
      </c>
      <c r="D36" s="72">
        <v>10836.220000000001</v>
      </c>
      <c r="E36" s="84">
        <f>(C36+D36)/2</f>
        <v>11006.220000000001</v>
      </c>
      <c r="F36" s="68">
        <v>11848.970000000001</v>
      </c>
      <c r="G36" s="68">
        <v>11519.34</v>
      </c>
      <c r="H36" s="83">
        <f>(F36+G36)/2</f>
        <v>11684.155000000001</v>
      </c>
      <c r="I36" s="120">
        <f>H36/E36*100</f>
        <v>106.15956250193072</v>
      </c>
      <c r="J36" s="123">
        <f>F36-G36</f>
        <v>329.63000000000102</v>
      </c>
    </row>
    <row r="37" spans="1:10" ht="21.75" thickBot="1" x14ac:dyDescent="0.3">
      <c r="A37" s="107">
        <f>ROW(A36)</f>
        <v>36</v>
      </c>
      <c r="B37" s="108" t="s">
        <v>65</v>
      </c>
      <c r="C37" s="109">
        <v>10627.390000000001</v>
      </c>
      <c r="D37" s="109">
        <v>10240.390000000001</v>
      </c>
      <c r="E37" s="110">
        <f>(C37+D37)/2</f>
        <v>10433.890000000001</v>
      </c>
      <c r="F37" s="111">
        <v>11888.23</v>
      </c>
      <c r="G37" s="111">
        <v>11475.439999999999</v>
      </c>
      <c r="H37" s="112">
        <f>(F37+G37)/2</f>
        <v>11681.834999999999</v>
      </c>
      <c r="I37" s="121">
        <f>H37/E37*100</f>
        <v>111.96049603743185</v>
      </c>
      <c r="J37" s="123">
        <f>F37-G37</f>
        <v>412.79000000000087</v>
      </c>
    </row>
    <row r="38" spans="1:10" ht="21.75" thickBot="1" x14ac:dyDescent="0.3">
      <c r="A38" s="87">
        <f>ROW(A37)</f>
        <v>37</v>
      </c>
      <c r="B38" s="36" t="s">
        <v>40</v>
      </c>
      <c r="C38" s="72">
        <v>11678.740000000002</v>
      </c>
      <c r="D38" s="72">
        <v>10718.740000000002</v>
      </c>
      <c r="E38" s="84">
        <f>(C38+D38)/2</f>
        <v>11198.740000000002</v>
      </c>
      <c r="F38" s="68">
        <v>12028.31</v>
      </c>
      <c r="G38" s="68">
        <v>11158.83</v>
      </c>
      <c r="H38" s="83">
        <f>(F38+G38)/2</f>
        <v>11593.57</v>
      </c>
      <c r="I38" s="120">
        <f>H38/E38*100</f>
        <v>103.52566449439846</v>
      </c>
      <c r="J38" s="123">
        <f>F38-G38</f>
        <v>869.47999999999956</v>
      </c>
    </row>
    <row r="39" spans="1:10" ht="21.75" thickBot="1" x14ac:dyDescent="0.3">
      <c r="A39" s="87">
        <f>ROW(A38)</f>
        <v>38</v>
      </c>
      <c r="B39" s="36" t="s">
        <v>42</v>
      </c>
      <c r="C39" s="72">
        <v>11517.99</v>
      </c>
      <c r="D39" s="72">
        <v>10672.99</v>
      </c>
      <c r="E39" s="84">
        <f>(C39+D39)/2</f>
        <v>11095.49</v>
      </c>
      <c r="F39" s="68">
        <v>11987.05</v>
      </c>
      <c r="G39" s="68">
        <v>11173.25</v>
      </c>
      <c r="H39" s="83">
        <f>(F39+G39)/2</f>
        <v>11580.15</v>
      </c>
      <c r="I39" s="120">
        <f>H39/E39*100</f>
        <v>104.36808108519769</v>
      </c>
      <c r="J39" s="123">
        <f>F39-G39</f>
        <v>813.79999999999927</v>
      </c>
    </row>
    <row r="40" spans="1:10" ht="21.75" thickBot="1" x14ac:dyDescent="0.3">
      <c r="A40" s="87">
        <f>ROW(A39)</f>
        <v>39</v>
      </c>
      <c r="B40" s="36" t="s">
        <v>24</v>
      </c>
      <c r="C40" s="72">
        <v>11627.73</v>
      </c>
      <c r="D40" s="72">
        <v>10840.73</v>
      </c>
      <c r="E40" s="84">
        <f>(C40+D40)/2</f>
        <v>11234.23</v>
      </c>
      <c r="F40" s="68">
        <v>11917.76</v>
      </c>
      <c r="G40" s="68">
        <v>11142.91</v>
      </c>
      <c r="H40" s="83">
        <f>(F40+G40)/2</f>
        <v>11530.334999999999</v>
      </c>
      <c r="I40" s="120">
        <f>H40/E40*100</f>
        <v>102.63573916503401</v>
      </c>
      <c r="J40" s="123">
        <f>F40-G40</f>
        <v>774.85000000000036</v>
      </c>
    </row>
    <row r="41" spans="1:10" ht="15.75" thickBot="1" x14ac:dyDescent="0.3">
      <c r="A41" s="87">
        <f>ROW(A40)</f>
        <v>40</v>
      </c>
      <c r="B41" s="36" t="s">
        <v>47</v>
      </c>
      <c r="C41" s="72">
        <v>11336.82</v>
      </c>
      <c r="D41" s="72">
        <v>10646.82</v>
      </c>
      <c r="E41" s="84">
        <f>(C41+D41)/2</f>
        <v>10991.82</v>
      </c>
      <c r="F41" s="68">
        <v>11876.83</v>
      </c>
      <c r="G41" s="68">
        <v>11034.94</v>
      </c>
      <c r="H41" s="83">
        <f>(F41+G41)/2</f>
        <v>11455.885</v>
      </c>
      <c r="I41" s="120">
        <f>H41/E41*100</f>
        <v>104.22191229477922</v>
      </c>
      <c r="J41" s="123">
        <f>F41-G41</f>
        <v>841.88999999999942</v>
      </c>
    </row>
    <row r="42" spans="1:10" ht="21.75" thickBot="1" x14ac:dyDescent="0.3">
      <c r="A42" s="87">
        <f>ROW(A41)</f>
        <v>41</v>
      </c>
      <c r="B42" s="36" t="s">
        <v>51</v>
      </c>
      <c r="C42" s="72">
        <v>11008.16</v>
      </c>
      <c r="D42" s="72">
        <v>10379.16</v>
      </c>
      <c r="E42" s="84">
        <f>(C42+D42)/2</f>
        <v>10693.66</v>
      </c>
      <c r="F42" s="68">
        <v>11651.45</v>
      </c>
      <c r="G42" s="68">
        <v>11194.1</v>
      </c>
      <c r="H42" s="83">
        <f>(F42+G42)/2</f>
        <v>11422.775000000001</v>
      </c>
      <c r="I42" s="120">
        <f>H42/E42*100</f>
        <v>106.81819882060961</v>
      </c>
      <c r="J42" s="123">
        <f>F42-G42</f>
        <v>457.35000000000036</v>
      </c>
    </row>
    <row r="43" spans="1:10" ht="32.25" thickBot="1" x14ac:dyDescent="0.3">
      <c r="A43" s="87">
        <f>ROW(A42)</f>
        <v>42</v>
      </c>
      <c r="B43" s="36" t="s">
        <v>15</v>
      </c>
      <c r="C43" s="72">
        <v>12928.599999999999</v>
      </c>
      <c r="D43" s="72">
        <v>12192.599999999999</v>
      </c>
      <c r="E43" s="84">
        <f>(C43+D43)/2</f>
        <v>12560.599999999999</v>
      </c>
      <c r="F43" s="68">
        <v>11618.24</v>
      </c>
      <c r="G43" s="68">
        <v>11221.56</v>
      </c>
      <c r="H43" s="83">
        <f>(F43+G43)/2</f>
        <v>11419.9</v>
      </c>
      <c r="I43" s="120">
        <f>H43/E43*100</f>
        <v>90.918427463656201</v>
      </c>
      <c r="J43" s="123">
        <f>F43-G43</f>
        <v>396.68000000000029</v>
      </c>
    </row>
    <row r="44" spans="1:10" ht="21.75" thickBot="1" x14ac:dyDescent="0.3">
      <c r="A44" s="87">
        <f>ROW(A43)</f>
        <v>43</v>
      </c>
      <c r="B44" s="95" t="s">
        <v>45</v>
      </c>
      <c r="C44" s="104">
        <v>11302.439999999999</v>
      </c>
      <c r="D44" s="104">
        <v>10666.439999999999</v>
      </c>
      <c r="E44" s="105">
        <f>(C44+D44)/2</f>
        <v>10984.439999999999</v>
      </c>
      <c r="F44" s="106">
        <v>11712.91</v>
      </c>
      <c r="G44" s="106">
        <v>11081.99</v>
      </c>
      <c r="H44" s="102">
        <f>(F44+G44)/2</f>
        <v>11397.45</v>
      </c>
      <c r="I44" s="122">
        <f>H44/E44*100</f>
        <v>103.75995499087803</v>
      </c>
      <c r="J44" s="123">
        <f>F44-G44</f>
        <v>630.92000000000007</v>
      </c>
    </row>
    <row r="45" spans="1:10" ht="15.75" thickBot="1" x14ac:dyDescent="0.3">
      <c r="A45" s="87">
        <f>ROW(A44)</f>
        <v>44</v>
      </c>
      <c r="B45" s="36" t="s">
        <v>41</v>
      </c>
      <c r="C45" s="72">
        <v>11450.1</v>
      </c>
      <c r="D45" s="72">
        <v>10784.1</v>
      </c>
      <c r="E45" s="84">
        <f>(C45+D45)/2</f>
        <v>11117.1</v>
      </c>
      <c r="F45" s="68">
        <v>11740.14</v>
      </c>
      <c r="G45" s="68">
        <v>11031.39</v>
      </c>
      <c r="H45" s="83">
        <f>(F45+G45)/2</f>
        <v>11385.764999999999</v>
      </c>
      <c r="I45" s="120">
        <f>H45/E45*100</f>
        <v>102.41668240818198</v>
      </c>
      <c r="J45" s="123">
        <f>F45-G45</f>
        <v>708.75</v>
      </c>
    </row>
    <row r="46" spans="1:10" ht="21.75" thickBot="1" x14ac:dyDescent="0.3">
      <c r="A46" s="87">
        <f>ROW(A45)</f>
        <v>45</v>
      </c>
      <c r="B46" s="36" t="s">
        <v>57</v>
      </c>
      <c r="C46" s="72">
        <v>11389.41</v>
      </c>
      <c r="D46" s="72">
        <v>10336.41</v>
      </c>
      <c r="E46" s="84">
        <f>(C46+D46)/2</f>
        <v>10862.91</v>
      </c>
      <c r="F46" s="68">
        <v>11935.710000000001</v>
      </c>
      <c r="G46" s="68">
        <v>10788.340000000002</v>
      </c>
      <c r="H46" s="83">
        <f>(F46+G46)/2</f>
        <v>11362.025000000001</v>
      </c>
      <c r="I46" s="120">
        <f>H46/E46*100</f>
        <v>104.59467122529784</v>
      </c>
      <c r="J46" s="123">
        <f>F46-G46</f>
        <v>1147.369999999999</v>
      </c>
    </row>
    <row r="47" spans="1:10" ht="21.75" thickBot="1" x14ac:dyDescent="0.3">
      <c r="A47" s="87">
        <f>ROW(A46)</f>
        <v>46</v>
      </c>
      <c r="B47" s="36" t="s">
        <v>48</v>
      </c>
      <c r="C47" s="72">
        <v>11112.95</v>
      </c>
      <c r="D47" s="72">
        <v>10434.950000000001</v>
      </c>
      <c r="E47" s="84">
        <f>(C47+D47)/2</f>
        <v>10773.95</v>
      </c>
      <c r="F47" s="68">
        <v>11634.76</v>
      </c>
      <c r="G47" s="68">
        <v>10945.19</v>
      </c>
      <c r="H47" s="83">
        <f>(F47+G47)/2</f>
        <v>11289.975</v>
      </c>
      <c r="I47" s="120">
        <f>H47/E47*100</f>
        <v>104.78956185985642</v>
      </c>
      <c r="J47" s="123">
        <f>F47-G47</f>
        <v>689.56999999999971</v>
      </c>
    </row>
    <row r="48" spans="1:10" ht="21.75" thickBot="1" x14ac:dyDescent="0.3">
      <c r="A48" s="87">
        <f>ROW(A47)</f>
        <v>47</v>
      </c>
      <c r="B48" s="36" t="s">
        <v>59</v>
      </c>
      <c r="C48" s="72">
        <v>11016.7</v>
      </c>
      <c r="D48" s="72">
        <v>10028.700000000001</v>
      </c>
      <c r="E48" s="84">
        <f>(C48+D48)/2</f>
        <v>10522.7</v>
      </c>
      <c r="F48" s="68">
        <v>11585.099999999999</v>
      </c>
      <c r="G48" s="68">
        <v>10968.279999999999</v>
      </c>
      <c r="H48" s="83">
        <f>(F48+G48)/2</f>
        <v>11276.689999999999</v>
      </c>
      <c r="I48" s="120">
        <f>H48/E48*100</f>
        <v>107.16536630332519</v>
      </c>
      <c r="J48" s="123">
        <f>F48-G48</f>
        <v>616.81999999999971</v>
      </c>
    </row>
    <row r="49" spans="1:10" ht="42.75" thickBot="1" x14ac:dyDescent="0.3">
      <c r="A49" s="87">
        <f>ROW(A48)</f>
        <v>48</v>
      </c>
      <c r="B49" s="36" t="s">
        <v>33</v>
      </c>
      <c r="C49" s="72">
        <v>11775.86</v>
      </c>
      <c r="D49" s="72">
        <v>11027.86</v>
      </c>
      <c r="E49" s="84">
        <f>(C49+D49)/2</f>
        <v>11401.86</v>
      </c>
      <c r="F49" s="69">
        <v>11638.08</v>
      </c>
      <c r="G49" s="69">
        <v>10827.43</v>
      </c>
      <c r="H49" s="83">
        <f>(F49+G49)/2</f>
        <v>11232.755000000001</v>
      </c>
      <c r="I49" s="120">
        <f>H49/E49*100</f>
        <v>98.516864792235666</v>
      </c>
      <c r="J49" s="123">
        <f>F49-G49</f>
        <v>810.64999999999964</v>
      </c>
    </row>
    <row r="50" spans="1:10" ht="15.75" thickBot="1" x14ac:dyDescent="0.3">
      <c r="A50" s="87">
        <f>ROW(A49)</f>
        <v>49</v>
      </c>
      <c r="B50" s="36" t="s">
        <v>54</v>
      </c>
      <c r="C50" s="72">
        <v>11338.45</v>
      </c>
      <c r="D50" s="72">
        <v>10726.45</v>
      </c>
      <c r="E50" s="84">
        <f>(C50+D50)/2</f>
        <v>11032.45</v>
      </c>
      <c r="F50" s="68">
        <v>11431.16</v>
      </c>
      <c r="G50" s="68">
        <v>10984.67</v>
      </c>
      <c r="H50" s="83">
        <f>(F50+G50)/2</f>
        <v>11207.915000000001</v>
      </c>
      <c r="I50" s="120">
        <f>H50/E50*100</f>
        <v>101.59044455220736</v>
      </c>
      <c r="J50" s="123">
        <f>F50-G50</f>
        <v>446.48999999999978</v>
      </c>
    </row>
    <row r="51" spans="1:10" ht="15.75" thickBot="1" x14ac:dyDescent="0.3">
      <c r="A51" s="87">
        <f>ROW(A50)</f>
        <v>50</v>
      </c>
      <c r="B51" s="36" t="s">
        <v>34</v>
      </c>
      <c r="C51" s="72">
        <v>11424.35</v>
      </c>
      <c r="D51" s="72">
        <v>10976.35</v>
      </c>
      <c r="E51" s="84">
        <f>(C51+D51)/2</f>
        <v>11200.35</v>
      </c>
      <c r="F51" s="68">
        <v>11430.710000000001</v>
      </c>
      <c r="G51" s="68">
        <v>10973.880000000001</v>
      </c>
      <c r="H51" s="83">
        <f>(F51+G51)/2</f>
        <v>11202.295000000002</v>
      </c>
      <c r="I51" s="120">
        <f>H51/E51*100</f>
        <v>100.01736552875582</v>
      </c>
      <c r="J51" s="123">
        <f>F51-G51</f>
        <v>456.82999999999993</v>
      </c>
    </row>
    <row r="52" spans="1:10" ht="15.75" thickBot="1" x14ac:dyDescent="0.3">
      <c r="A52" s="87">
        <f>ROW(A51)</f>
        <v>51</v>
      </c>
      <c r="B52" s="108" t="s">
        <v>78</v>
      </c>
      <c r="C52" s="109">
        <v>10375.780000000001</v>
      </c>
      <c r="D52" s="109">
        <v>9738.7800000000007</v>
      </c>
      <c r="E52" s="110">
        <f>(C52+D52)/2</f>
        <v>10057.280000000001</v>
      </c>
      <c r="F52" s="111">
        <v>11649.75</v>
      </c>
      <c r="G52" s="111">
        <v>10677.84</v>
      </c>
      <c r="H52" s="112">
        <f>(F52+G52)/2</f>
        <v>11163.795</v>
      </c>
      <c r="I52" s="121">
        <f>H52/E52*100</f>
        <v>111.00212980050273</v>
      </c>
      <c r="J52" s="123">
        <f>F52-G52</f>
        <v>971.90999999999985</v>
      </c>
    </row>
    <row r="53" spans="1:10" ht="15.75" thickBot="1" x14ac:dyDescent="0.3">
      <c r="A53" s="87">
        <f>ROW(A52)</f>
        <v>52</v>
      </c>
      <c r="B53" s="36" t="s">
        <v>73</v>
      </c>
      <c r="C53" s="72">
        <v>10487.02</v>
      </c>
      <c r="D53" s="72">
        <v>9737.02</v>
      </c>
      <c r="E53" s="84">
        <f>(C53+D53)/2</f>
        <v>10112.02</v>
      </c>
      <c r="F53" s="68">
        <v>11495.91</v>
      </c>
      <c r="G53" s="68">
        <v>10785.91</v>
      </c>
      <c r="H53" s="83">
        <f>(F53+G53)/2</f>
        <v>11140.91</v>
      </c>
      <c r="I53" s="120">
        <f>H53/E53*100</f>
        <v>110.1749205401097</v>
      </c>
      <c r="J53" s="123">
        <f>F53-G53</f>
        <v>710</v>
      </c>
    </row>
    <row r="54" spans="1:10" ht="21.75" thickBot="1" x14ac:dyDescent="0.3">
      <c r="A54" s="87">
        <f>ROW(A53)</f>
        <v>53</v>
      </c>
      <c r="B54" s="36" t="s">
        <v>39</v>
      </c>
      <c r="C54" s="72">
        <v>11818.99</v>
      </c>
      <c r="D54" s="72">
        <v>11170.99</v>
      </c>
      <c r="E54" s="84">
        <f>(C54+D54)/2</f>
        <v>11494.99</v>
      </c>
      <c r="F54" s="68">
        <v>11337.69</v>
      </c>
      <c r="G54" s="68">
        <v>10936.17</v>
      </c>
      <c r="H54" s="83">
        <f>(F54+G54)/2</f>
        <v>11136.93</v>
      </c>
      <c r="I54" s="120">
        <f>H54/E54*100</f>
        <v>96.885077759963252</v>
      </c>
      <c r="J54" s="123">
        <f>F54-G54</f>
        <v>401.52000000000044</v>
      </c>
    </row>
    <row r="55" spans="1:10" ht="21.75" thickBot="1" x14ac:dyDescent="0.3">
      <c r="A55" s="87">
        <f>ROW(A54)</f>
        <v>54</v>
      </c>
      <c r="B55" s="36" t="s">
        <v>67</v>
      </c>
      <c r="C55" s="72">
        <v>10776.77</v>
      </c>
      <c r="D55" s="72">
        <v>10182.77</v>
      </c>
      <c r="E55" s="84">
        <f>(C55+D55)/2</f>
        <v>10479.77</v>
      </c>
      <c r="F55" s="68">
        <v>11318.550000000001</v>
      </c>
      <c r="G55" s="68">
        <v>10734.01</v>
      </c>
      <c r="H55" s="83">
        <f>(F55+G55)/2</f>
        <v>11026.28</v>
      </c>
      <c r="I55" s="120">
        <f>H55/E55*100</f>
        <v>105.21490452557643</v>
      </c>
      <c r="J55" s="123">
        <f>F55-G55</f>
        <v>584.54000000000087</v>
      </c>
    </row>
    <row r="56" spans="1:10" ht="15.75" thickBot="1" x14ac:dyDescent="0.3">
      <c r="A56" s="87">
        <f>ROW(A55)</f>
        <v>55</v>
      </c>
      <c r="B56" s="36" t="s">
        <v>23</v>
      </c>
      <c r="C56" s="72">
        <v>11568.880000000001</v>
      </c>
      <c r="D56" s="72">
        <v>10970.880000000001</v>
      </c>
      <c r="E56" s="84">
        <f>(C56+D56)/2</f>
        <v>11269.880000000001</v>
      </c>
      <c r="F56" s="68">
        <v>11128.17</v>
      </c>
      <c r="G56" s="68">
        <v>10757.33</v>
      </c>
      <c r="H56" s="83">
        <f>(F56+G56)/2</f>
        <v>10942.75</v>
      </c>
      <c r="I56" s="120">
        <f>H56/E56*100</f>
        <v>97.097307158550038</v>
      </c>
      <c r="J56" s="123">
        <f>F56-G56</f>
        <v>370.84000000000015</v>
      </c>
    </row>
    <row r="57" spans="1:10" ht="15.75" thickBot="1" x14ac:dyDescent="0.3">
      <c r="A57" s="87">
        <f>ROW(A56)</f>
        <v>56</v>
      </c>
      <c r="B57" s="36" t="s">
        <v>61</v>
      </c>
      <c r="C57" s="72">
        <v>11130.12</v>
      </c>
      <c r="D57" s="72">
        <v>10459.120000000001</v>
      </c>
      <c r="E57" s="84">
        <f>(C57+D57)/2</f>
        <v>10794.62</v>
      </c>
      <c r="F57" s="68">
        <v>11276.06</v>
      </c>
      <c r="G57" s="68">
        <v>10580.64</v>
      </c>
      <c r="H57" s="83">
        <f>(F57+G57)/2</f>
        <v>10928.349999999999</v>
      </c>
      <c r="I57" s="120">
        <f>H57/E57*100</f>
        <v>101.23885787549722</v>
      </c>
      <c r="J57" s="123">
        <f>F57-G57</f>
        <v>695.42000000000007</v>
      </c>
    </row>
    <row r="58" spans="1:10" ht="32.25" thickBot="1" x14ac:dyDescent="0.3">
      <c r="A58" s="87">
        <f>ROW(A57)</f>
        <v>57</v>
      </c>
      <c r="B58" s="36" t="s">
        <v>50</v>
      </c>
      <c r="C58" s="72">
        <v>10379.150000000001</v>
      </c>
      <c r="D58" s="72">
        <v>10230.150000000001</v>
      </c>
      <c r="E58" s="84">
        <f>(C58+D58)/2</f>
        <v>10304.650000000001</v>
      </c>
      <c r="F58" s="68">
        <v>10824.54</v>
      </c>
      <c r="G58" s="68">
        <v>10759.300000000001</v>
      </c>
      <c r="H58" s="83">
        <f>(F58+G58)/2</f>
        <v>10791.920000000002</v>
      </c>
      <c r="I58" s="120">
        <f>H58/E58*100</f>
        <v>104.7286419237917</v>
      </c>
      <c r="J58" s="123">
        <f>F58-G58</f>
        <v>65.239999999999782</v>
      </c>
    </row>
    <row r="59" spans="1:10" ht="15.75" thickBot="1" x14ac:dyDescent="0.3">
      <c r="A59" s="87">
        <f>ROW(A58)</f>
        <v>58</v>
      </c>
      <c r="B59" s="36" t="s">
        <v>52</v>
      </c>
      <c r="C59" s="72">
        <v>11077.74</v>
      </c>
      <c r="D59" s="72">
        <v>10022.74</v>
      </c>
      <c r="E59" s="84">
        <f>(C59+D59)/2</f>
        <v>10550.24</v>
      </c>
      <c r="F59" s="68">
        <v>11372.83</v>
      </c>
      <c r="G59" s="68">
        <v>10205.68</v>
      </c>
      <c r="H59" s="83">
        <f>(F59+G59)/2</f>
        <v>10789.255000000001</v>
      </c>
      <c r="I59" s="120">
        <f>H59/E59*100</f>
        <v>102.2654934864041</v>
      </c>
      <c r="J59" s="123">
        <f>F59-G59</f>
        <v>1167.1499999999996</v>
      </c>
    </row>
    <row r="60" spans="1:10" ht="21.75" thickBot="1" x14ac:dyDescent="0.3">
      <c r="A60" s="87">
        <f>ROW(A59)</f>
        <v>59</v>
      </c>
      <c r="B60" s="36" t="s">
        <v>49</v>
      </c>
      <c r="C60" s="72">
        <v>10375.09</v>
      </c>
      <c r="D60" s="72">
        <v>9717.09</v>
      </c>
      <c r="E60" s="84">
        <f>(C60+D60)/2</f>
        <v>10046.09</v>
      </c>
      <c r="F60" s="68">
        <v>10963.76</v>
      </c>
      <c r="G60" s="68">
        <v>10523.449999999999</v>
      </c>
      <c r="H60" s="83">
        <f>(F60+G60)/2</f>
        <v>10743.605</v>
      </c>
      <c r="I60" s="120">
        <f>H60/E60*100</f>
        <v>106.94314902613853</v>
      </c>
      <c r="J60" s="123">
        <f>F60-G60</f>
        <v>440.31000000000131</v>
      </c>
    </row>
    <row r="61" spans="1:10" ht="15.75" thickBot="1" x14ac:dyDescent="0.3">
      <c r="A61" s="87">
        <f>ROW(A60)</f>
        <v>60</v>
      </c>
      <c r="B61" s="36" t="s">
        <v>19</v>
      </c>
      <c r="C61" s="72">
        <v>12950.5</v>
      </c>
      <c r="D61" s="72">
        <v>12024.5</v>
      </c>
      <c r="E61" s="84">
        <f>(C61+D61)/2</f>
        <v>12487.5</v>
      </c>
      <c r="F61" s="68">
        <v>11147.48</v>
      </c>
      <c r="G61" s="68">
        <v>10307.599999999999</v>
      </c>
      <c r="H61" s="83">
        <f>(F61+G61)/2</f>
        <v>10727.539999999999</v>
      </c>
      <c r="I61" s="120">
        <f>H61/E61*100</f>
        <v>85.906226226226224</v>
      </c>
      <c r="J61" s="123">
        <f>F61-G61</f>
        <v>839.88000000000102</v>
      </c>
    </row>
    <row r="62" spans="1:10" ht="15.75" thickBot="1" x14ac:dyDescent="0.3">
      <c r="A62" s="87">
        <f>ROW(A61)</f>
        <v>61</v>
      </c>
      <c r="B62" s="36" t="s">
        <v>53</v>
      </c>
      <c r="C62" s="72">
        <v>11005.7</v>
      </c>
      <c r="D62" s="72">
        <v>9939.7000000000007</v>
      </c>
      <c r="E62" s="84">
        <f>(C62+D62)/2</f>
        <v>10472.700000000001</v>
      </c>
      <c r="F62" s="68">
        <v>11167.58</v>
      </c>
      <c r="G62" s="68">
        <v>10259.030000000001</v>
      </c>
      <c r="H62" s="83">
        <f>(F62+G62)/2</f>
        <v>10713.305</v>
      </c>
      <c r="I62" s="120">
        <f>H62/E62*100</f>
        <v>102.29744955933045</v>
      </c>
      <c r="J62" s="123">
        <f>F62-G62</f>
        <v>908.54999999999927</v>
      </c>
    </row>
    <row r="63" spans="1:10" ht="15.75" thickBot="1" x14ac:dyDescent="0.3">
      <c r="A63" s="87">
        <f>ROW(A62)</f>
        <v>62</v>
      </c>
      <c r="B63" s="36" t="s">
        <v>75</v>
      </c>
      <c r="C63" s="72">
        <v>10453.890000000001</v>
      </c>
      <c r="D63" s="72">
        <v>9927.8900000000012</v>
      </c>
      <c r="E63" s="84">
        <f>(C63+D63)/2</f>
        <v>10190.890000000001</v>
      </c>
      <c r="F63" s="61">
        <v>10930.32</v>
      </c>
      <c r="G63" s="61">
        <v>10426.69</v>
      </c>
      <c r="H63" s="83">
        <f>(F63+G63)/2</f>
        <v>10678.505000000001</v>
      </c>
      <c r="I63" s="120">
        <f>H63/E63*100</f>
        <v>104.78481271017546</v>
      </c>
      <c r="J63" s="123">
        <f>F63-G63</f>
        <v>503.6299999999992</v>
      </c>
    </row>
    <row r="64" spans="1:10" ht="15.75" thickBot="1" x14ac:dyDescent="0.3">
      <c r="A64" s="87">
        <f>ROW(A63)</f>
        <v>63</v>
      </c>
      <c r="B64" s="36" t="s">
        <v>66</v>
      </c>
      <c r="C64" s="72">
        <v>10614.76</v>
      </c>
      <c r="D64" s="72">
        <v>9667.76</v>
      </c>
      <c r="E64" s="84">
        <f>(C64+D64)/2</f>
        <v>10141.26</v>
      </c>
      <c r="F64" s="68">
        <v>11039.96</v>
      </c>
      <c r="G64" s="68">
        <v>10182.369999999999</v>
      </c>
      <c r="H64" s="83">
        <f>(F64+G64)/2</f>
        <v>10611.164999999999</v>
      </c>
      <c r="I64" s="120">
        <f>H64/E64*100</f>
        <v>104.63359582537079</v>
      </c>
      <c r="J64" s="123">
        <f>F64-G64</f>
        <v>857.59000000000015</v>
      </c>
    </row>
    <row r="65" spans="1:10" ht="21.75" thickBot="1" x14ac:dyDescent="0.3">
      <c r="A65" s="87">
        <f>ROW(A64)</f>
        <v>64</v>
      </c>
      <c r="B65" s="36" t="s">
        <v>71</v>
      </c>
      <c r="C65" s="72">
        <v>10455.36</v>
      </c>
      <c r="D65" s="72">
        <v>9910.36</v>
      </c>
      <c r="E65" s="84">
        <f>(C65+D65)/2</f>
        <v>10182.86</v>
      </c>
      <c r="F65" s="68">
        <v>10784.63</v>
      </c>
      <c r="G65" s="68">
        <v>10401.31</v>
      </c>
      <c r="H65" s="83">
        <f>(F65+G65)/2</f>
        <v>10592.97</v>
      </c>
      <c r="I65" s="120">
        <f>H65/E65*100</f>
        <v>104.02745397658417</v>
      </c>
      <c r="J65" s="123">
        <f>F65-G65</f>
        <v>383.31999999999971</v>
      </c>
    </row>
    <row r="66" spans="1:10" ht="15.75" thickBot="1" x14ac:dyDescent="0.3">
      <c r="A66" s="87">
        <f>ROW(A65)</f>
        <v>65</v>
      </c>
      <c r="B66" s="36" t="s">
        <v>68</v>
      </c>
      <c r="C66" s="72">
        <v>10403.06</v>
      </c>
      <c r="D66" s="72">
        <v>9828.06</v>
      </c>
      <c r="E66" s="84">
        <f>(C66+D66)/2</f>
        <v>10115.56</v>
      </c>
      <c r="F66" s="68">
        <v>10846.75</v>
      </c>
      <c r="G66" s="68">
        <v>10331.5</v>
      </c>
      <c r="H66" s="83">
        <f>(F66+G66)/2</f>
        <v>10589.125</v>
      </c>
      <c r="I66" s="120">
        <f>H66/E66*100</f>
        <v>104.68155000810633</v>
      </c>
      <c r="J66" s="123">
        <f>F66-G66</f>
        <v>515.25</v>
      </c>
    </row>
    <row r="67" spans="1:10" ht="15.75" thickBot="1" x14ac:dyDescent="0.3">
      <c r="A67" s="87">
        <f>ROW(A66)</f>
        <v>66</v>
      </c>
      <c r="B67" s="36" t="s">
        <v>72</v>
      </c>
      <c r="C67" s="72">
        <v>10053.34</v>
      </c>
      <c r="D67" s="72">
        <v>9539.34</v>
      </c>
      <c r="E67" s="84">
        <f>(C67+D67)/2</f>
        <v>9796.34</v>
      </c>
      <c r="F67" s="68">
        <v>10826.150000000001</v>
      </c>
      <c r="G67" s="68">
        <v>10314.030000000002</v>
      </c>
      <c r="H67" s="83">
        <f>(F67+G67)/2</f>
        <v>10570.090000000002</v>
      </c>
      <c r="I67" s="120">
        <f>H67/E67*100</f>
        <v>107.89835795817623</v>
      </c>
      <c r="J67" s="123">
        <f>F67-G67</f>
        <v>512.11999999999898</v>
      </c>
    </row>
    <row r="68" spans="1:10" ht="15.75" thickBot="1" x14ac:dyDescent="0.3">
      <c r="A68" s="87">
        <f>ROW(A67)</f>
        <v>67</v>
      </c>
      <c r="B68" s="36" t="s">
        <v>74</v>
      </c>
      <c r="C68" s="72">
        <v>10247.83</v>
      </c>
      <c r="D68" s="72">
        <v>10315.83</v>
      </c>
      <c r="E68" s="84">
        <f>(C68+D68)/2</f>
        <v>10281.83</v>
      </c>
      <c r="F68" s="68">
        <v>10800.09</v>
      </c>
      <c r="G68" s="68">
        <v>10301.450000000001</v>
      </c>
      <c r="H68" s="83">
        <f>(F68+G68)/2</f>
        <v>10550.77</v>
      </c>
      <c r="I68" s="120">
        <f>H68/E68*100</f>
        <v>102.61568222777464</v>
      </c>
      <c r="J68" s="123">
        <f>F68-G68</f>
        <v>498.63999999999942</v>
      </c>
    </row>
    <row r="69" spans="1:10" ht="15.75" thickBot="1" x14ac:dyDescent="0.3">
      <c r="A69" s="87">
        <f>ROW(A68)</f>
        <v>68</v>
      </c>
      <c r="B69" s="36" t="s">
        <v>70</v>
      </c>
      <c r="C69" s="72">
        <v>10747.66</v>
      </c>
      <c r="D69" s="72">
        <v>9918.66</v>
      </c>
      <c r="E69" s="84">
        <f>(C69+D69)/2</f>
        <v>10333.16</v>
      </c>
      <c r="F69" s="68">
        <v>11029.68</v>
      </c>
      <c r="G69" s="68">
        <v>10034.85</v>
      </c>
      <c r="H69" s="83">
        <f>(F69+G69)/2</f>
        <v>10532.264999999999</v>
      </c>
      <c r="I69" s="120">
        <f>H69/E69*100</f>
        <v>101.92685490208223</v>
      </c>
      <c r="J69" s="123">
        <f>F69-G69</f>
        <v>994.82999999999993</v>
      </c>
    </row>
    <row r="70" spans="1:10" ht="21.75" thickBot="1" x14ac:dyDescent="0.3">
      <c r="A70" s="87">
        <f>ROW(A69)</f>
        <v>69</v>
      </c>
      <c r="B70" s="36" t="s">
        <v>63</v>
      </c>
      <c r="C70" s="72">
        <v>10448.620000000001</v>
      </c>
      <c r="D70" s="72">
        <v>9400.6200000000008</v>
      </c>
      <c r="E70" s="84">
        <f>(C70+D70)/2</f>
        <v>9924.6200000000008</v>
      </c>
      <c r="F70" s="68">
        <v>10977.05</v>
      </c>
      <c r="G70" s="68">
        <v>10059.919999999998</v>
      </c>
      <c r="H70" s="83">
        <f>(F70+G70)/2</f>
        <v>10518.484999999999</v>
      </c>
      <c r="I70" s="120">
        <f>H70/E70*100</f>
        <v>105.98375554933084</v>
      </c>
      <c r="J70" s="123">
        <f>F70-G70</f>
        <v>917.13000000000102</v>
      </c>
    </row>
    <row r="71" spans="1:10" ht="15.75" thickBot="1" x14ac:dyDescent="0.3">
      <c r="A71" s="87">
        <f>ROW(A70)</f>
        <v>70</v>
      </c>
      <c r="B71" s="36" t="s">
        <v>69</v>
      </c>
      <c r="C71" s="72">
        <v>10508.99</v>
      </c>
      <c r="D71" s="72">
        <v>9792.99</v>
      </c>
      <c r="E71" s="84">
        <f>(C71+D71)/2</f>
        <v>10150.99</v>
      </c>
      <c r="F71" s="68">
        <v>10769.94</v>
      </c>
      <c r="G71" s="68">
        <v>10114.530000000001</v>
      </c>
      <c r="H71" s="83">
        <f>(F71+G71)/2</f>
        <v>10442.235000000001</v>
      </c>
      <c r="I71" s="120">
        <f>H71/E71*100</f>
        <v>102.86912902091323</v>
      </c>
      <c r="J71" s="123">
        <f>F71-G71</f>
        <v>655.40999999999985</v>
      </c>
    </row>
    <row r="72" spans="1:10" ht="15.75" thickBot="1" x14ac:dyDescent="0.3">
      <c r="A72" s="87">
        <f>ROW(A71)</f>
        <v>71</v>
      </c>
      <c r="B72" s="36" t="s">
        <v>81</v>
      </c>
      <c r="C72" s="72">
        <v>9916.0299999999988</v>
      </c>
      <c r="D72" s="72">
        <v>9236.0299999999988</v>
      </c>
      <c r="E72" s="84">
        <f>(C72+D72)/2</f>
        <v>9576.0299999999988</v>
      </c>
      <c r="F72" s="68">
        <v>10750.23</v>
      </c>
      <c r="G72" s="68">
        <v>10045.74</v>
      </c>
      <c r="H72" s="83">
        <f>(F72+G72)/2</f>
        <v>10397.985000000001</v>
      </c>
      <c r="I72" s="120">
        <f>H72/E72*100</f>
        <v>108.58346308438884</v>
      </c>
      <c r="J72" s="123">
        <f>F72-G72</f>
        <v>704.48999999999978</v>
      </c>
    </row>
    <row r="73" spans="1:10" ht="15.75" thickBot="1" x14ac:dyDescent="0.3">
      <c r="A73" s="87">
        <f>ROW(A72)</f>
        <v>72</v>
      </c>
      <c r="B73" s="36" t="s">
        <v>55</v>
      </c>
      <c r="C73" s="72">
        <v>10750.96</v>
      </c>
      <c r="D73" s="72">
        <v>10123.959999999999</v>
      </c>
      <c r="E73" s="84">
        <f>(C73+D73)/2</f>
        <v>10437.459999999999</v>
      </c>
      <c r="F73" s="68">
        <v>10647.01</v>
      </c>
      <c r="G73" s="68">
        <v>10145.75</v>
      </c>
      <c r="H73" s="83">
        <f>(F73+G73)/2</f>
        <v>10396.380000000001</v>
      </c>
      <c r="I73" s="120">
        <f>H73/E73*100</f>
        <v>99.606417653337132</v>
      </c>
      <c r="J73" s="123">
        <f>F73-G73</f>
        <v>501.26000000000022</v>
      </c>
    </row>
    <row r="74" spans="1:10" ht="21.75" thickBot="1" x14ac:dyDescent="0.3">
      <c r="A74" s="87">
        <f>ROW(A73)</f>
        <v>73</v>
      </c>
      <c r="B74" s="36" t="s">
        <v>82</v>
      </c>
      <c r="C74" s="72">
        <v>10276.699999999999</v>
      </c>
      <c r="D74" s="72">
        <v>9587.6999999999989</v>
      </c>
      <c r="E74" s="84">
        <f>(C74+D74)/2</f>
        <v>9932.1999999999989</v>
      </c>
      <c r="F74" s="68">
        <v>10693.300000000001</v>
      </c>
      <c r="G74" s="68">
        <v>10054.1</v>
      </c>
      <c r="H74" s="83">
        <f>(F74+G74)/2</f>
        <v>10373.700000000001</v>
      </c>
      <c r="I74" s="120">
        <f>H74/E74*100</f>
        <v>104.44513803588332</v>
      </c>
      <c r="J74" s="123">
        <f>F74-G74</f>
        <v>639.20000000000073</v>
      </c>
    </row>
    <row r="75" spans="1:10" ht="21.75" thickBot="1" x14ac:dyDescent="0.3">
      <c r="A75" s="87">
        <f>ROW(A74)</f>
        <v>74</v>
      </c>
      <c r="B75" s="36" t="s">
        <v>76</v>
      </c>
      <c r="C75" s="72">
        <v>10410.81</v>
      </c>
      <c r="D75" s="72">
        <v>9366.81</v>
      </c>
      <c r="E75" s="84">
        <f>(C75+D75)/2</f>
        <v>9888.81</v>
      </c>
      <c r="F75" s="68">
        <v>10898.82</v>
      </c>
      <c r="G75" s="68">
        <v>9768.14</v>
      </c>
      <c r="H75" s="83">
        <f>(F75+G75)/2</f>
        <v>10333.48</v>
      </c>
      <c r="I75" s="120">
        <f>H75/E75*100</f>
        <v>104.49669879388925</v>
      </c>
      <c r="J75" s="123">
        <f>F75-G75</f>
        <v>1130.6800000000003</v>
      </c>
    </row>
    <row r="76" spans="1:10" ht="15.75" thickBot="1" x14ac:dyDescent="0.3">
      <c r="A76" s="87">
        <f>ROW(A75)</f>
        <v>75</v>
      </c>
      <c r="B76" s="36" t="s">
        <v>58</v>
      </c>
      <c r="C76" s="72">
        <v>10377.49</v>
      </c>
      <c r="D76" s="72">
        <v>10134.49</v>
      </c>
      <c r="E76" s="84">
        <f>(C76+D76)/2</f>
        <v>10255.99</v>
      </c>
      <c r="F76" s="68">
        <v>10274.789999999999</v>
      </c>
      <c r="G76" s="68">
        <v>10112.67</v>
      </c>
      <c r="H76" s="83">
        <f>(F76+G76)/2</f>
        <v>10193.73</v>
      </c>
      <c r="I76" s="120">
        <f>H76/E76*100</f>
        <v>99.392940125721651</v>
      </c>
      <c r="J76" s="123">
        <f>F76-G76</f>
        <v>162.11999999999898</v>
      </c>
    </row>
    <row r="77" spans="1:10" ht="21.75" thickBot="1" x14ac:dyDescent="0.3">
      <c r="A77" s="87">
        <f>ROW(A76)</f>
        <v>76</v>
      </c>
      <c r="B77" s="36" t="s">
        <v>85</v>
      </c>
      <c r="C77" s="72">
        <v>10059.550000000001</v>
      </c>
      <c r="D77" s="72">
        <v>9369.5500000000011</v>
      </c>
      <c r="E77" s="84">
        <f>(C77+D77)/2</f>
        <v>9714.5500000000011</v>
      </c>
      <c r="F77" s="68">
        <v>10509.689999999999</v>
      </c>
      <c r="G77" s="68">
        <v>9840.2099999999991</v>
      </c>
      <c r="H77" s="83">
        <f>(F77+G77)/2</f>
        <v>10174.949999999999</v>
      </c>
      <c r="I77" s="120">
        <f>H77/E77*100</f>
        <v>104.73928282833481</v>
      </c>
      <c r="J77" s="123">
        <f>F77-G77</f>
        <v>669.47999999999956</v>
      </c>
    </row>
    <row r="78" spans="1:10" ht="15.75" thickBot="1" x14ac:dyDescent="0.3">
      <c r="A78" s="87">
        <f>ROW(A77)</f>
        <v>77</v>
      </c>
      <c r="B78" s="36" t="s">
        <v>84</v>
      </c>
      <c r="C78" s="72">
        <v>10279.92</v>
      </c>
      <c r="D78" s="72">
        <v>9456.92</v>
      </c>
      <c r="E78" s="84">
        <f>(C78+D78)/2</f>
        <v>9868.42</v>
      </c>
      <c r="F78" s="68">
        <v>10305.050000000001</v>
      </c>
      <c r="G78" s="68">
        <v>9978.4499999999989</v>
      </c>
      <c r="H78" s="83">
        <f>(F78+G78)/2</f>
        <v>10141.75</v>
      </c>
      <c r="I78" s="120">
        <f>H78/E78*100</f>
        <v>102.76974429543939</v>
      </c>
      <c r="J78" s="123">
        <f>F78-G78</f>
        <v>326.60000000000218</v>
      </c>
    </row>
    <row r="79" spans="1:10" ht="21.75" thickBot="1" x14ac:dyDescent="0.3">
      <c r="A79" s="87">
        <f>ROW(A78)</f>
        <v>78</v>
      </c>
      <c r="B79" s="36" t="s">
        <v>64</v>
      </c>
      <c r="C79" s="72">
        <v>10409.59</v>
      </c>
      <c r="D79" s="72">
        <v>9741.59</v>
      </c>
      <c r="E79" s="84">
        <f>(C79+D79)/2</f>
        <v>10075.59</v>
      </c>
      <c r="F79" s="68">
        <v>10366.61</v>
      </c>
      <c r="G79" s="68">
        <v>9865.06</v>
      </c>
      <c r="H79" s="83">
        <f>(F79+G79)/2</f>
        <v>10115.834999999999</v>
      </c>
      <c r="I79" s="120">
        <f>H79/E79*100</f>
        <v>100.39943070331366</v>
      </c>
      <c r="J79" s="123">
        <f>F79-G79</f>
        <v>501.55000000000109</v>
      </c>
    </row>
    <row r="80" spans="1:10" ht="21.75" thickBot="1" x14ac:dyDescent="0.3">
      <c r="A80" s="87">
        <f>ROW(A79)</f>
        <v>79</v>
      </c>
      <c r="B80" s="36" t="s">
        <v>80</v>
      </c>
      <c r="C80" s="72">
        <v>10176.56</v>
      </c>
      <c r="D80" s="72">
        <v>9563.56</v>
      </c>
      <c r="E80" s="84">
        <f>(C80+D80)/2</f>
        <v>9870.06</v>
      </c>
      <c r="F80" s="68">
        <v>10431.84</v>
      </c>
      <c r="G80" s="68">
        <v>9717.6200000000008</v>
      </c>
      <c r="H80" s="83">
        <f>(F80+G80)/2</f>
        <v>10074.73</v>
      </c>
      <c r="I80" s="120">
        <f>H80/E80*100</f>
        <v>102.07364494238132</v>
      </c>
      <c r="J80" s="123">
        <f>F80-G80</f>
        <v>714.21999999999935</v>
      </c>
    </row>
    <row r="81" spans="1:10" ht="15.75" thickBot="1" x14ac:dyDescent="0.3">
      <c r="A81" s="87">
        <f>ROW(A80)</f>
        <v>80</v>
      </c>
      <c r="B81" s="36" t="s">
        <v>87</v>
      </c>
      <c r="C81" s="72">
        <v>9710.26</v>
      </c>
      <c r="D81" s="72">
        <v>9132.26</v>
      </c>
      <c r="E81" s="84">
        <f>(C81+D81)/2</f>
        <v>9421.26</v>
      </c>
      <c r="F81" s="61">
        <v>10015.59</v>
      </c>
      <c r="G81" s="61">
        <v>9591.86</v>
      </c>
      <c r="H81" s="83">
        <f>(F81+G81)/2</f>
        <v>9803.7250000000004</v>
      </c>
      <c r="I81" s="120">
        <f>H81/E81*100</f>
        <v>104.05959500109327</v>
      </c>
      <c r="J81" s="123">
        <f>F81-G81</f>
        <v>423.72999999999956</v>
      </c>
    </row>
    <row r="82" spans="1:10" ht="21.75" thickBot="1" x14ac:dyDescent="0.3">
      <c r="A82" s="87">
        <f>ROW(A81)</f>
        <v>81</v>
      </c>
      <c r="B82" s="36" t="s">
        <v>79</v>
      </c>
      <c r="C82" s="72">
        <v>10154.049999999999</v>
      </c>
      <c r="D82" s="72">
        <v>9543.0499999999993</v>
      </c>
      <c r="E82" s="84">
        <f>(C82+D82)/2</f>
        <v>9848.5499999999993</v>
      </c>
      <c r="F82" s="68">
        <v>9856.3700000000008</v>
      </c>
      <c r="G82" s="68">
        <v>9536.75</v>
      </c>
      <c r="H82" s="83">
        <f>(F82+G82)/2</f>
        <v>9696.5600000000013</v>
      </c>
      <c r="I82" s="120">
        <f>H82/E82*100</f>
        <v>98.456727132420525</v>
      </c>
      <c r="J82" s="123">
        <f>F82-G82</f>
        <v>319.6200000000008</v>
      </c>
    </row>
    <row r="83" spans="1:10" ht="21.75" thickBot="1" x14ac:dyDescent="0.3">
      <c r="A83" s="87">
        <f>ROW(A82)</f>
        <v>82</v>
      </c>
      <c r="B83" s="36" t="s">
        <v>77</v>
      </c>
      <c r="C83" s="72">
        <v>9793.8900000000012</v>
      </c>
      <c r="D83" s="72">
        <v>9321.8900000000012</v>
      </c>
      <c r="E83" s="84">
        <f>(C83+D83)/2</f>
        <v>9557.8900000000012</v>
      </c>
      <c r="F83" s="68">
        <v>9926.24</v>
      </c>
      <c r="G83" s="68">
        <v>9380.1200000000008</v>
      </c>
      <c r="H83" s="83">
        <f>(F83+G83)/2</f>
        <v>9653.18</v>
      </c>
      <c r="I83" s="120">
        <f>H83/E83*100</f>
        <v>100.99697736634339</v>
      </c>
      <c r="J83" s="123">
        <f>F83-G83</f>
        <v>546.11999999999898</v>
      </c>
    </row>
    <row r="84" spans="1:10" ht="15.75" thickBot="1" x14ac:dyDescent="0.3">
      <c r="A84" s="87">
        <f>ROW(A83)</f>
        <v>83</v>
      </c>
      <c r="B84" s="36" t="s">
        <v>86</v>
      </c>
      <c r="C84" s="72">
        <v>9472.380000000001</v>
      </c>
      <c r="D84" s="72">
        <v>8572.380000000001</v>
      </c>
      <c r="E84" s="84">
        <f>(C84+D84)/2</f>
        <v>9022.380000000001</v>
      </c>
      <c r="F84" s="68">
        <v>10013.17</v>
      </c>
      <c r="G84" s="68">
        <v>9096.32</v>
      </c>
      <c r="H84" s="83">
        <f>(F84+G84)/2</f>
        <v>9554.744999999999</v>
      </c>
      <c r="I84" s="120">
        <f>H84/E84*100</f>
        <v>105.90049410465971</v>
      </c>
      <c r="J84" s="123">
        <f>F84-G84</f>
        <v>916.85000000000036</v>
      </c>
    </row>
    <row r="85" spans="1:10" ht="21.75" thickBot="1" x14ac:dyDescent="0.3">
      <c r="A85" s="87">
        <f>ROW(A84)</f>
        <v>84</v>
      </c>
      <c r="B85" s="36" t="s">
        <v>83</v>
      </c>
      <c r="C85" s="72">
        <v>9496.4599999999991</v>
      </c>
      <c r="D85" s="72">
        <v>8650.4599999999991</v>
      </c>
      <c r="E85" s="84">
        <f>(C85+D85)/2</f>
        <v>9073.4599999999991</v>
      </c>
      <c r="F85" s="68">
        <v>9817.9000000000015</v>
      </c>
      <c r="G85" s="68">
        <v>9062.5</v>
      </c>
      <c r="H85" s="83">
        <f>(F85+G85)/2</f>
        <v>9440.2000000000007</v>
      </c>
      <c r="I85" s="120">
        <f>H85/E85*100</f>
        <v>104.04189801905778</v>
      </c>
      <c r="J85" s="123">
        <f>F85-G85</f>
        <v>755.40000000000146</v>
      </c>
    </row>
    <row r="86" spans="1:10" ht="15.75" thickBot="1" x14ac:dyDescent="0.3">
      <c r="A86" s="87">
        <f>ROW(A85)</f>
        <v>85</v>
      </c>
      <c r="B86" s="36" t="s">
        <v>88</v>
      </c>
      <c r="C86" s="72">
        <v>9727.15</v>
      </c>
      <c r="D86" s="72">
        <v>8732.15</v>
      </c>
      <c r="E86" s="84">
        <f>(C86+D86)/2</f>
        <v>9229.65</v>
      </c>
      <c r="F86" s="68">
        <v>9855.68</v>
      </c>
      <c r="G86" s="68">
        <v>8877.24</v>
      </c>
      <c r="H86" s="83">
        <f>(F86+G86)/2</f>
        <v>9366.4599999999991</v>
      </c>
      <c r="I86" s="120">
        <f>H86/E86*100</f>
        <v>101.48228806076069</v>
      </c>
      <c r="J86" s="123">
        <f>F86-G86</f>
        <v>978.44000000000051</v>
      </c>
    </row>
    <row r="87" spans="1:10" ht="21.75" thickBot="1" x14ac:dyDescent="0.3">
      <c r="A87" s="87">
        <f>ROW(A86)</f>
        <v>86</v>
      </c>
      <c r="B87" s="36" t="s">
        <v>89</v>
      </c>
      <c r="C87" s="72">
        <v>8953.02</v>
      </c>
      <c r="D87" s="72">
        <v>8778.02</v>
      </c>
      <c r="E87" s="84">
        <f>(C87+D87)/2</f>
        <v>8865.52</v>
      </c>
      <c r="F87" s="68">
        <v>9187.74</v>
      </c>
      <c r="G87" s="68">
        <v>9173.6200000000008</v>
      </c>
      <c r="H87" s="83">
        <f>(F87+G87)/2</f>
        <v>9180.68</v>
      </c>
      <c r="I87" s="120">
        <f>H87/E87*100</f>
        <v>103.5548958211137</v>
      </c>
      <c r="J87" s="123">
        <f>F87-G87</f>
        <v>14.119999999998981</v>
      </c>
    </row>
    <row r="88" spans="1:10" ht="15.75" thickBot="1" x14ac:dyDescent="0.3">
      <c r="A88" s="87">
        <f>ROW(A87)</f>
        <v>87</v>
      </c>
      <c r="B88" s="36" t="s">
        <v>90</v>
      </c>
      <c r="C88" s="72">
        <v>8686.34</v>
      </c>
      <c r="D88" s="72">
        <v>8152.34</v>
      </c>
      <c r="E88" s="84">
        <f>(C88+D88)/2</f>
        <v>8419.34</v>
      </c>
      <c r="F88" s="68">
        <v>9016.14</v>
      </c>
      <c r="G88" s="68">
        <v>8470.4499999999989</v>
      </c>
      <c r="H88" s="83">
        <f>(F88+G88)/2</f>
        <v>8743.2949999999983</v>
      </c>
      <c r="I88" s="120">
        <f>H88/E88*100</f>
        <v>103.84774816078217</v>
      </c>
      <c r="J88" s="123">
        <f>F88-G88</f>
        <v>545.69000000000051</v>
      </c>
    </row>
    <row r="89" spans="1:10" ht="21.75" thickBot="1" x14ac:dyDescent="0.3">
      <c r="A89" s="87">
        <f>ROW(A88)</f>
        <v>88</v>
      </c>
      <c r="B89" s="36" t="s">
        <v>91</v>
      </c>
      <c r="C89" s="72">
        <v>8250.11</v>
      </c>
      <c r="D89" s="72">
        <v>7486.1100000000006</v>
      </c>
      <c r="E89" s="84">
        <f>(C89+D89)/2</f>
        <v>7868.1100000000006</v>
      </c>
      <c r="F89" s="68">
        <v>8895.1299999999992</v>
      </c>
      <c r="G89" s="68">
        <v>8333.73</v>
      </c>
      <c r="H89" s="83">
        <f>(F89+G89)/2</f>
        <v>8614.43</v>
      </c>
      <c r="I89" s="120">
        <f>H89/E89*100</f>
        <v>109.48537831830008</v>
      </c>
      <c r="J89" s="123">
        <f>F89-G89</f>
        <v>561.39999999999964</v>
      </c>
    </row>
  </sheetData>
  <sortState ref="A2:J89">
    <sortCondition descending="1" ref="H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92"/>
  <sheetViews>
    <sheetView topLeftCell="C1" workbookViewId="0">
      <selection activeCell="G52" sqref="G52"/>
    </sheetView>
  </sheetViews>
  <sheetFormatPr defaultRowHeight="15" x14ac:dyDescent="0.25"/>
  <cols>
    <col min="4" max="4" width="20.5703125" customWidth="1"/>
    <col min="5" max="5" width="17.140625" customWidth="1"/>
    <col min="6" max="6" width="21" customWidth="1"/>
    <col min="7" max="7" width="21.140625" customWidth="1"/>
  </cols>
  <sheetData>
    <row r="1" spans="4:7" x14ac:dyDescent="0.25">
      <c r="D1" s="134" t="s">
        <v>111</v>
      </c>
      <c r="E1" s="134"/>
      <c r="F1" s="134"/>
      <c r="G1" s="134"/>
    </row>
    <row r="2" spans="4:7" x14ac:dyDescent="0.25">
      <c r="D2" s="133" t="s">
        <v>110</v>
      </c>
      <c r="E2" s="133"/>
      <c r="F2" s="133"/>
      <c r="G2" s="133"/>
    </row>
    <row r="3" spans="4:7" ht="86.25" customHeight="1" x14ac:dyDescent="0.25">
      <c r="D3" s="16"/>
      <c r="E3" s="13" t="s">
        <v>100</v>
      </c>
      <c r="F3" s="13" t="s">
        <v>101</v>
      </c>
      <c r="G3" s="13" t="s">
        <v>94</v>
      </c>
    </row>
    <row r="4" spans="4:7" x14ac:dyDescent="0.25">
      <c r="D4" s="24"/>
      <c r="E4" s="13">
        <v>2018</v>
      </c>
      <c r="F4" s="13">
        <v>2018</v>
      </c>
      <c r="G4" s="13">
        <v>2018</v>
      </c>
    </row>
    <row r="5" spans="4:7" x14ac:dyDescent="0.25">
      <c r="D5" s="14" t="s">
        <v>75</v>
      </c>
      <c r="E5" s="15">
        <v>1224.78</v>
      </c>
      <c r="F5" s="15">
        <v>766.61</v>
      </c>
      <c r="G5" s="15">
        <v>1080.98</v>
      </c>
    </row>
    <row r="6" spans="4:7" x14ac:dyDescent="0.25">
      <c r="D6" s="14" t="s">
        <v>87</v>
      </c>
      <c r="E6" s="15">
        <v>1258.56</v>
      </c>
      <c r="F6" s="15">
        <v>633.04</v>
      </c>
      <c r="G6" s="15">
        <v>964.67</v>
      </c>
    </row>
    <row r="7" spans="4:7" ht="22.5" x14ac:dyDescent="0.25">
      <c r="D7" s="14" t="s">
        <v>30</v>
      </c>
      <c r="E7" s="15">
        <v>1184.57</v>
      </c>
      <c r="F7" s="15">
        <v>814.23</v>
      </c>
      <c r="G7" s="15">
        <v>1129.31</v>
      </c>
    </row>
    <row r="8" spans="4:7" ht="56.25" x14ac:dyDescent="0.25">
      <c r="D8" s="14" t="s">
        <v>108</v>
      </c>
      <c r="E8" s="15">
        <v>1161.93</v>
      </c>
      <c r="F8" s="15">
        <v>791.54</v>
      </c>
      <c r="G8" s="15">
        <v>1115.8800000000001</v>
      </c>
    </row>
    <row r="9" spans="4:7" ht="22.5" x14ac:dyDescent="0.25">
      <c r="D9" s="14" t="s">
        <v>39</v>
      </c>
      <c r="E9" s="15">
        <v>1226.9000000000001</v>
      </c>
      <c r="F9" s="15">
        <v>838.26</v>
      </c>
      <c r="G9" s="15">
        <v>883.32</v>
      </c>
    </row>
    <row r="10" spans="4:7" ht="22.5" x14ac:dyDescent="0.25">
      <c r="D10" s="14" t="s">
        <v>76</v>
      </c>
      <c r="E10" s="15">
        <v>1126.67</v>
      </c>
      <c r="F10" s="15">
        <v>521.08000000000004</v>
      </c>
      <c r="G10" s="15">
        <v>1071.57</v>
      </c>
    </row>
    <row r="11" spans="4:7" x14ac:dyDescent="0.25">
      <c r="D11" s="14" t="s">
        <v>21</v>
      </c>
      <c r="E11" s="15">
        <v>1431.16</v>
      </c>
      <c r="F11" s="15">
        <v>654.87</v>
      </c>
      <c r="G11" s="15">
        <v>1261.3499999999999</v>
      </c>
    </row>
    <row r="12" spans="4:7" ht="22.5" x14ac:dyDescent="0.25">
      <c r="D12" s="14" t="s">
        <v>57</v>
      </c>
      <c r="E12" s="15">
        <v>1457</v>
      </c>
      <c r="F12" s="15">
        <v>665.08</v>
      </c>
      <c r="G12" s="15">
        <v>1188.55</v>
      </c>
    </row>
    <row r="13" spans="4:7" ht="22.5" x14ac:dyDescent="0.25">
      <c r="D13" s="14" t="s">
        <v>80</v>
      </c>
      <c r="E13" s="15">
        <v>1116.29</v>
      </c>
      <c r="F13" s="15">
        <v>690.56</v>
      </c>
      <c r="G13" s="15">
        <v>1087.93</v>
      </c>
    </row>
    <row r="14" spans="4:7" ht="22.5" x14ac:dyDescent="0.25">
      <c r="D14" s="14" t="s">
        <v>37</v>
      </c>
      <c r="E14" s="15">
        <v>1282.23</v>
      </c>
      <c r="F14" s="15">
        <v>842.41</v>
      </c>
      <c r="G14" s="15">
        <v>1283.8900000000001</v>
      </c>
    </row>
    <row r="15" spans="4:7" ht="22.5" x14ac:dyDescent="0.25">
      <c r="D15" s="14" t="s">
        <v>64</v>
      </c>
      <c r="E15" s="15">
        <v>1213.07</v>
      </c>
      <c r="F15" s="15">
        <v>658.41</v>
      </c>
      <c r="G15" s="15">
        <v>1031.97</v>
      </c>
    </row>
    <row r="16" spans="4:7" x14ac:dyDescent="0.25">
      <c r="D16" s="14" t="s">
        <v>23</v>
      </c>
      <c r="E16" s="15">
        <v>1089.8</v>
      </c>
      <c r="F16" s="15">
        <v>666.96</v>
      </c>
      <c r="G16" s="15">
        <v>1145.4000000000001</v>
      </c>
    </row>
    <row r="17" spans="4:7" x14ac:dyDescent="0.25">
      <c r="D17" s="14" t="s">
        <v>36</v>
      </c>
      <c r="E17" s="15">
        <v>1602.26</v>
      </c>
      <c r="F17" s="15">
        <v>666.06</v>
      </c>
      <c r="G17" s="15">
        <v>1273.68</v>
      </c>
    </row>
    <row r="18" spans="4:7" x14ac:dyDescent="0.25">
      <c r="D18" s="14" t="s">
        <v>20</v>
      </c>
      <c r="E18" s="15">
        <v>1517.93</v>
      </c>
      <c r="F18" s="15">
        <v>638.77</v>
      </c>
      <c r="G18" s="15">
        <v>1265.6400000000001</v>
      </c>
    </row>
    <row r="19" spans="4:7" ht="33.75" x14ac:dyDescent="0.25">
      <c r="D19" s="14" t="s">
        <v>11</v>
      </c>
      <c r="E19" s="15">
        <v>1950.88</v>
      </c>
      <c r="F19" s="15">
        <v>982.02</v>
      </c>
      <c r="G19" s="15">
        <v>1170.75</v>
      </c>
    </row>
    <row r="20" spans="4:7" ht="22.5" x14ac:dyDescent="0.25">
      <c r="D20" s="14" t="s">
        <v>86</v>
      </c>
      <c r="E20" s="15">
        <v>1078.5</v>
      </c>
      <c r="F20" s="15">
        <v>638.03</v>
      </c>
      <c r="G20" s="15">
        <v>923.62</v>
      </c>
    </row>
    <row r="21" spans="4:7" ht="22.5" x14ac:dyDescent="0.25">
      <c r="D21" s="14" t="s">
        <v>29</v>
      </c>
      <c r="E21" s="15">
        <v>1342.08</v>
      </c>
      <c r="F21" s="15">
        <v>761.82</v>
      </c>
      <c r="G21" s="15">
        <v>1280.33</v>
      </c>
    </row>
    <row r="22" spans="4:7" x14ac:dyDescent="0.25">
      <c r="D22" s="14" t="s">
        <v>41</v>
      </c>
      <c r="E22" s="15">
        <v>1226.7</v>
      </c>
      <c r="F22" s="15">
        <v>656.9</v>
      </c>
      <c r="G22" s="15">
        <v>1139.6500000000001</v>
      </c>
    </row>
    <row r="23" spans="4:7" ht="33.75" x14ac:dyDescent="0.25">
      <c r="D23" s="14" t="s">
        <v>15</v>
      </c>
      <c r="E23" s="15">
        <v>1328.19</v>
      </c>
      <c r="F23" s="15">
        <v>951.71</v>
      </c>
      <c r="G23" s="15">
        <v>989.42</v>
      </c>
    </row>
    <row r="24" spans="4:7" ht="22.5" x14ac:dyDescent="0.25">
      <c r="D24" s="14" t="s">
        <v>31</v>
      </c>
      <c r="E24" s="15">
        <v>1251.45</v>
      </c>
      <c r="F24" s="15">
        <v>744.63</v>
      </c>
      <c r="G24" s="15">
        <v>826.31</v>
      </c>
    </row>
    <row r="25" spans="4:7" ht="22.5" x14ac:dyDescent="0.25">
      <c r="D25" s="14" t="s">
        <v>18</v>
      </c>
      <c r="E25" s="15">
        <v>1461.02</v>
      </c>
      <c r="F25" s="15">
        <v>760.99</v>
      </c>
      <c r="G25" s="15">
        <v>1418.97</v>
      </c>
    </row>
    <row r="26" spans="4:7" x14ac:dyDescent="0.25">
      <c r="D26" s="14" t="s">
        <v>6</v>
      </c>
      <c r="E26" s="15">
        <v>2032.35</v>
      </c>
      <c r="F26" s="15">
        <v>976.81</v>
      </c>
      <c r="G26" s="15">
        <v>1861.59</v>
      </c>
    </row>
    <row r="27" spans="4:7" ht="33.75" x14ac:dyDescent="0.25">
      <c r="D27" s="14" t="s">
        <v>22</v>
      </c>
      <c r="E27" s="15">
        <v>1358.03</v>
      </c>
      <c r="F27" s="15">
        <v>673.12</v>
      </c>
      <c r="G27" s="15">
        <v>1460.85</v>
      </c>
    </row>
    <row r="28" spans="4:7" ht="22.5" x14ac:dyDescent="0.25">
      <c r="D28" s="14" t="s">
        <v>85</v>
      </c>
      <c r="E28" s="15">
        <v>1107.96</v>
      </c>
      <c r="F28" s="15">
        <v>632.07000000000005</v>
      </c>
      <c r="G28" s="15">
        <v>925.49</v>
      </c>
    </row>
    <row r="29" spans="4:7" x14ac:dyDescent="0.25">
      <c r="D29" s="14" t="s">
        <v>44</v>
      </c>
      <c r="E29" s="15">
        <v>1479.53</v>
      </c>
      <c r="F29" s="15">
        <v>766.67</v>
      </c>
      <c r="G29" s="15">
        <v>1097.3900000000001</v>
      </c>
    </row>
    <row r="30" spans="4:7" ht="22.5" x14ac:dyDescent="0.25">
      <c r="D30" s="14" t="s">
        <v>83</v>
      </c>
      <c r="E30" s="15">
        <v>1353.43</v>
      </c>
      <c r="F30" s="15">
        <v>618.64</v>
      </c>
      <c r="G30" s="15">
        <v>961.53</v>
      </c>
    </row>
    <row r="31" spans="4:7" ht="22.5" x14ac:dyDescent="0.25">
      <c r="D31" s="14" t="s">
        <v>35</v>
      </c>
      <c r="E31" s="15">
        <v>1453.23</v>
      </c>
      <c r="F31" s="15">
        <v>951.59</v>
      </c>
      <c r="G31" s="15">
        <v>1095.78</v>
      </c>
    </row>
    <row r="32" spans="4:7" x14ac:dyDescent="0.25">
      <c r="D32" s="14" t="s">
        <v>61</v>
      </c>
      <c r="E32" s="15">
        <v>1304.6600000000001</v>
      </c>
      <c r="F32" s="15">
        <v>669.78</v>
      </c>
      <c r="G32" s="15">
        <v>1084.1400000000001</v>
      </c>
    </row>
    <row r="33" spans="4:7" ht="22.5" x14ac:dyDescent="0.25">
      <c r="D33" s="14" t="s">
        <v>66</v>
      </c>
      <c r="E33" s="15">
        <v>1413.4</v>
      </c>
      <c r="F33" s="15">
        <v>791.26</v>
      </c>
      <c r="G33" s="15">
        <v>1134.75</v>
      </c>
    </row>
    <row r="34" spans="4:7" x14ac:dyDescent="0.25">
      <c r="D34" s="14" t="s">
        <v>70</v>
      </c>
      <c r="E34" s="15">
        <v>1233.9100000000001</v>
      </c>
      <c r="F34" s="15">
        <v>641.6</v>
      </c>
      <c r="G34" s="15">
        <v>1118.6600000000001</v>
      </c>
    </row>
    <row r="35" spans="4:7" ht="22.5" x14ac:dyDescent="0.25">
      <c r="D35" s="14" t="s">
        <v>67</v>
      </c>
      <c r="E35" s="15">
        <v>1292.06</v>
      </c>
      <c r="F35" s="15">
        <v>616.12</v>
      </c>
      <c r="G35" s="15">
        <v>981.28</v>
      </c>
    </row>
    <row r="36" spans="4:7" x14ac:dyDescent="0.25">
      <c r="D36" s="14" t="s">
        <v>52</v>
      </c>
      <c r="E36" s="15">
        <v>1370.27</v>
      </c>
      <c r="F36" s="15">
        <v>716.94</v>
      </c>
      <c r="G36" s="15">
        <v>1151.6400000000001</v>
      </c>
    </row>
    <row r="37" spans="4:7" ht="22.5" x14ac:dyDescent="0.25">
      <c r="D37" s="14" t="s">
        <v>8</v>
      </c>
      <c r="E37" s="15">
        <v>1827.5</v>
      </c>
      <c r="F37" s="15">
        <v>961.5</v>
      </c>
      <c r="G37" s="15">
        <v>1129.17</v>
      </c>
    </row>
    <row r="38" spans="4:7" ht="22.5" x14ac:dyDescent="0.25">
      <c r="D38" s="14" t="s">
        <v>68</v>
      </c>
      <c r="E38" s="15">
        <v>1271.8900000000001</v>
      </c>
      <c r="F38" s="15">
        <v>760.23</v>
      </c>
      <c r="G38" s="15">
        <v>1067.6300000000001</v>
      </c>
    </row>
    <row r="39" spans="4:7" ht="22.5" x14ac:dyDescent="0.25">
      <c r="D39" s="14" t="s">
        <v>16</v>
      </c>
      <c r="E39" s="15">
        <v>1412.92</v>
      </c>
      <c r="F39" s="15">
        <v>808.91</v>
      </c>
      <c r="G39" s="15">
        <v>1476.05</v>
      </c>
    </row>
    <row r="40" spans="4:7" ht="22.5" x14ac:dyDescent="0.25">
      <c r="D40" s="14" t="s">
        <v>5</v>
      </c>
      <c r="E40" s="15">
        <v>1762.43</v>
      </c>
      <c r="F40" s="15">
        <v>1393.21</v>
      </c>
      <c r="G40" s="15">
        <v>1472.18</v>
      </c>
    </row>
    <row r="41" spans="4:7" ht="22.5" x14ac:dyDescent="0.25">
      <c r="D41" s="14" t="s">
        <v>40</v>
      </c>
      <c r="E41" s="15">
        <v>1285.71</v>
      </c>
      <c r="F41" s="15">
        <v>665.89</v>
      </c>
      <c r="G41" s="15">
        <v>1081.92</v>
      </c>
    </row>
    <row r="42" spans="4:7" ht="22.5" x14ac:dyDescent="0.25">
      <c r="D42" s="14" t="s">
        <v>82</v>
      </c>
      <c r="E42" s="15">
        <v>1134.31</v>
      </c>
      <c r="F42" s="15">
        <v>544.66999999999996</v>
      </c>
      <c r="G42" s="15">
        <v>1039.82</v>
      </c>
    </row>
    <row r="43" spans="4:7" ht="22.5" x14ac:dyDescent="0.25">
      <c r="D43" s="14" t="s">
        <v>27</v>
      </c>
      <c r="E43" s="15">
        <v>1373.41</v>
      </c>
      <c r="F43" s="15">
        <v>692.53</v>
      </c>
      <c r="G43" s="15">
        <v>1075.48</v>
      </c>
    </row>
    <row r="44" spans="4:7" x14ac:dyDescent="0.25">
      <c r="D44" s="14" t="s">
        <v>90</v>
      </c>
      <c r="E44" s="15">
        <v>1028.44</v>
      </c>
      <c r="F44" s="15">
        <v>640.83000000000004</v>
      </c>
      <c r="G44" s="15">
        <v>965.04</v>
      </c>
    </row>
    <row r="45" spans="4:7" ht="22.5" x14ac:dyDescent="0.25">
      <c r="D45" s="14" t="s">
        <v>51</v>
      </c>
      <c r="E45" s="15">
        <v>1225.17</v>
      </c>
      <c r="F45" s="15">
        <v>793.15</v>
      </c>
      <c r="G45" s="15">
        <v>1093.33</v>
      </c>
    </row>
    <row r="46" spans="4:7" ht="22.5" x14ac:dyDescent="0.25">
      <c r="D46" s="14" t="s">
        <v>88</v>
      </c>
      <c r="E46" s="15">
        <v>1152.05</v>
      </c>
      <c r="F46" s="15">
        <v>530.91999999999996</v>
      </c>
      <c r="G46" s="15">
        <v>1021.59</v>
      </c>
    </row>
    <row r="47" spans="4:7" ht="22.5" x14ac:dyDescent="0.25">
      <c r="D47" s="14" t="s">
        <v>72</v>
      </c>
      <c r="E47" s="15">
        <v>1278.1400000000001</v>
      </c>
      <c r="F47" s="15">
        <v>632.41999999999996</v>
      </c>
      <c r="G47" s="15">
        <v>1060.32</v>
      </c>
    </row>
    <row r="48" spans="4:7" x14ac:dyDescent="0.25">
      <c r="D48" s="14" t="s">
        <v>55</v>
      </c>
      <c r="E48" s="15">
        <v>1285.18</v>
      </c>
      <c r="F48" s="15">
        <v>753.96</v>
      </c>
      <c r="G48" s="15">
        <v>1132.5999999999999</v>
      </c>
    </row>
    <row r="49" spans="4:7" x14ac:dyDescent="0.25">
      <c r="D49" s="14" t="s">
        <v>32</v>
      </c>
      <c r="E49" s="15">
        <v>1384.68</v>
      </c>
      <c r="F49" s="15">
        <v>701.87</v>
      </c>
      <c r="G49" s="15">
        <v>1174.3800000000001</v>
      </c>
    </row>
    <row r="50" spans="4:7" x14ac:dyDescent="0.25">
      <c r="D50" s="14" t="s">
        <v>73</v>
      </c>
      <c r="E50" s="15">
        <v>1176.0899999999999</v>
      </c>
      <c r="F50" s="15">
        <v>726.54</v>
      </c>
      <c r="G50" s="15">
        <v>1137.3699999999999</v>
      </c>
    </row>
    <row r="51" spans="4:7" ht="22.5" x14ac:dyDescent="0.25">
      <c r="D51" s="14" t="s">
        <v>74</v>
      </c>
      <c r="E51" s="15">
        <v>1181.57</v>
      </c>
      <c r="F51" s="15">
        <v>746.28</v>
      </c>
      <c r="G51" s="15">
        <v>935.51</v>
      </c>
    </row>
    <row r="52" spans="4:7" x14ac:dyDescent="0.25">
      <c r="D52" s="14" t="s">
        <v>84</v>
      </c>
      <c r="E52" s="15">
        <v>1346.39</v>
      </c>
      <c r="F52" s="15">
        <v>712.67</v>
      </c>
      <c r="G52" s="15">
        <v>896.34</v>
      </c>
    </row>
    <row r="53" spans="4:7" ht="22.5" x14ac:dyDescent="0.25">
      <c r="D53" s="14" t="s">
        <v>48</v>
      </c>
      <c r="E53" s="15">
        <v>1392.3</v>
      </c>
      <c r="F53" s="15">
        <v>784.96</v>
      </c>
      <c r="G53" s="15">
        <v>1124.17</v>
      </c>
    </row>
    <row r="54" spans="4:7" ht="22.5" x14ac:dyDescent="0.25">
      <c r="D54" s="14" t="s">
        <v>25</v>
      </c>
      <c r="E54" s="15">
        <v>1575.12</v>
      </c>
      <c r="F54" s="15">
        <v>714.6</v>
      </c>
      <c r="G54" s="15">
        <v>1292.5899999999999</v>
      </c>
    </row>
    <row r="55" spans="4:7" ht="22.5" x14ac:dyDescent="0.25">
      <c r="D55" s="14" t="s">
        <v>17</v>
      </c>
      <c r="E55" s="15">
        <v>1505.8</v>
      </c>
      <c r="F55" s="15">
        <v>1102.98</v>
      </c>
      <c r="G55" s="15">
        <v>1543.72</v>
      </c>
    </row>
    <row r="56" spans="4:7" ht="22.5" x14ac:dyDescent="0.25">
      <c r="D56" s="14" t="s">
        <v>91</v>
      </c>
      <c r="E56" s="15">
        <v>1026.18</v>
      </c>
      <c r="F56" s="15">
        <v>691.57</v>
      </c>
      <c r="G56" s="15">
        <v>781.85</v>
      </c>
    </row>
    <row r="57" spans="4:7" ht="22.5" x14ac:dyDescent="0.25">
      <c r="D57" s="14" t="s">
        <v>89</v>
      </c>
      <c r="E57" s="15">
        <v>973.82</v>
      </c>
      <c r="F57" s="15">
        <v>595.26</v>
      </c>
      <c r="G57" s="15">
        <v>868.8</v>
      </c>
    </row>
    <row r="58" spans="4:7" ht="22.5" x14ac:dyDescent="0.25">
      <c r="D58" s="14" t="s">
        <v>81</v>
      </c>
      <c r="E58" s="15">
        <v>1063.73</v>
      </c>
      <c r="F58" s="15">
        <v>653.66</v>
      </c>
      <c r="G58" s="15">
        <v>888.12</v>
      </c>
    </row>
    <row r="59" spans="4:7" x14ac:dyDescent="0.25">
      <c r="D59" s="14" t="s">
        <v>28</v>
      </c>
      <c r="E59" s="15">
        <v>1594.64</v>
      </c>
      <c r="F59" s="15">
        <v>741.33</v>
      </c>
      <c r="G59" s="15">
        <v>1215.17</v>
      </c>
    </row>
    <row r="60" spans="4:7" x14ac:dyDescent="0.25">
      <c r="D60" s="14" t="s">
        <v>58</v>
      </c>
      <c r="E60" s="15">
        <v>1155.0899999999999</v>
      </c>
      <c r="F60" s="15">
        <v>744.62</v>
      </c>
      <c r="G60" s="15">
        <v>1223.17</v>
      </c>
    </row>
    <row r="61" spans="4:7" ht="22.5" x14ac:dyDescent="0.25">
      <c r="D61" s="14" t="s">
        <v>63</v>
      </c>
      <c r="E61" s="15">
        <v>1273.69</v>
      </c>
      <c r="F61" s="15">
        <v>653.39</v>
      </c>
      <c r="G61" s="15">
        <v>1056.79</v>
      </c>
    </row>
    <row r="62" spans="4:7" ht="22.5" x14ac:dyDescent="0.25">
      <c r="D62" s="14" t="s">
        <v>77</v>
      </c>
      <c r="E62" s="15">
        <v>1205.69</v>
      </c>
      <c r="F62" s="15">
        <v>624.42999999999995</v>
      </c>
      <c r="G62" s="15">
        <v>1018.76</v>
      </c>
    </row>
    <row r="63" spans="4:7" ht="22.5" x14ac:dyDescent="0.25">
      <c r="D63" s="14" t="s">
        <v>43</v>
      </c>
      <c r="E63" s="15">
        <v>1428.32</v>
      </c>
      <c r="F63" s="15">
        <v>757.96</v>
      </c>
      <c r="G63" s="15">
        <v>991.9</v>
      </c>
    </row>
    <row r="64" spans="4:7" ht="33.75" x14ac:dyDescent="0.25">
      <c r="D64" s="14" t="s">
        <v>46</v>
      </c>
      <c r="E64" s="15">
        <v>1232.94</v>
      </c>
      <c r="F64" s="15">
        <v>840.96</v>
      </c>
      <c r="G64" s="15">
        <v>1219.01</v>
      </c>
    </row>
    <row r="65" spans="4:7" ht="22.5" x14ac:dyDescent="0.25">
      <c r="D65" s="14" t="s">
        <v>71</v>
      </c>
      <c r="E65" s="15">
        <v>1248.04</v>
      </c>
      <c r="F65" s="15">
        <v>645.72</v>
      </c>
      <c r="G65" s="15">
        <v>984.92</v>
      </c>
    </row>
    <row r="66" spans="4:7" x14ac:dyDescent="0.25">
      <c r="D66" s="14" t="s">
        <v>54</v>
      </c>
      <c r="E66" s="15">
        <v>1461.54</v>
      </c>
      <c r="F66" s="15">
        <v>694.79</v>
      </c>
      <c r="G66" s="15">
        <v>1265.18</v>
      </c>
    </row>
    <row r="67" spans="4:7" ht="22.5" x14ac:dyDescent="0.25">
      <c r="D67" s="14" t="s">
        <v>19</v>
      </c>
      <c r="E67" s="15">
        <v>1567.07</v>
      </c>
      <c r="F67" s="15">
        <v>743.93</v>
      </c>
      <c r="G67" s="15">
        <v>1397.12</v>
      </c>
    </row>
    <row r="68" spans="4:7" ht="22.5" x14ac:dyDescent="0.25">
      <c r="D68" s="14" t="s">
        <v>45</v>
      </c>
      <c r="E68" s="15">
        <v>1391.84</v>
      </c>
      <c r="F68" s="15">
        <v>713.69</v>
      </c>
      <c r="G68" s="15">
        <v>1146.55</v>
      </c>
    </row>
    <row r="69" spans="4:7" ht="22.5" x14ac:dyDescent="0.25">
      <c r="D69" s="14" t="s">
        <v>69</v>
      </c>
      <c r="E69" s="15">
        <v>1087.5999999999999</v>
      </c>
      <c r="F69" s="15">
        <v>676.49</v>
      </c>
      <c r="G69" s="15">
        <v>1019.5</v>
      </c>
    </row>
    <row r="70" spans="4:7" x14ac:dyDescent="0.25">
      <c r="D70" s="14" t="s">
        <v>47</v>
      </c>
      <c r="E70" s="15">
        <v>1424.01</v>
      </c>
      <c r="F70" s="15">
        <v>701.59</v>
      </c>
      <c r="G70" s="15">
        <v>1249.51</v>
      </c>
    </row>
    <row r="71" spans="4:7" x14ac:dyDescent="0.25">
      <c r="D71" s="14" t="s">
        <v>26</v>
      </c>
      <c r="E71" s="15">
        <v>1447.08</v>
      </c>
      <c r="F71" s="15">
        <v>669.15</v>
      </c>
      <c r="G71" s="15">
        <v>904.72</v>
      </c>
    </row>
    <row r="72" spans="4:7" ht="22.5" x14ac:dyDescent="0.25">
      <c r="D72" s="14" t="s">
        <v>79</v>
      </c>
      <c r="E72" s="15">
        <v>1129.33</v>
      </c>
      <c r="F72" s="15">
        <v>646.47</v>
      </c>
      <c r="G72" s="15">
        <v>969.58</v>
      </c>
    </row>
    <row r="73" spans="4:7" ht="22.5" x14ac:dyDescent="0.25">
      <c r="D73" s="14" t="s">
        <v>14</v>
      </c>
      <c r="E73" s="15">
        <v>1316.18</v>
      </c>
      <c r="F73" s="15">
        <v>761.39</v>
      </c>
      <c r="G73" s="15">
        <v>1348.37</v>
      </c>
    </row>
    <row r="74" spans="4:7" ht="22.5" x14ac:dyDescent="0.25">
      <c r="D74" s="14" t="s">
        <v>38</v>
      </c>
      <c r="E74" s="15">
        <v>1460.43</v>
      </c>
      <c r="F74" s="15">
        <v>693.36</v>
      </c>
      <c r="G74" s="15">
        <v>1126.78</v>
      </c>
    </row>
    <row r="75" spans="4:7" ht="22.5" x14ac:dyDescent="0.25">
      <c r="D75" s="14" t="s">
        <v>12</v>
      </c>
      <c r="E75" s="15">
        <v>1420.13</v>
      </c>
      <c r="F75" s="15">
        <v>819.2</v>
      </c>
      <c r="G75" s="15">
        <v>1258.71</v>
      </c>
    </row>
    <row r="76" spans="4:7" ht="22.5" x14ac:dyDescent="0.25">
      <c r="D76" s="14" t="s">
        <v>62</v>
      </c>
      <c r="E76" s="15">
        <v>1117.19</v>
      </c>
      <c r="F76" s="15">
        <v>845.24</v>
      </c>
      <c r="G76" s="15">
        <v>965.94</v>
      </c>
    </row>
    <row r="77" spans="4:7" ht="22.5" x14ac:dyDescent="0.25">
      <c r="D77" s="14" t="s">
        <v>53</v>
      </c>
      <c r="E77" s="15">
        <v>1434.89</v>
      </c>
      <c r="F77" s="15">
        <v>771.07</v>
      </c>
      <c r="G77" s="15">
        <v>1299.49</v>
      </c>
    </row>
    <row r="78" spans="4:7" x14ac:dyDescent="0.25">
      <c r="D78" s="14" t="s">
        <v>34</v>
      </c>
      <c r="E78" s="15">
        <v>1302.83</v>
      </c>
      <c r="F78" s="15">
        <v>731.89</v>
      </c>
      <c r="G78" s="15">
        <v>1133.45</v>
      </c>
    </row>
    <row r="79" spans="4:7" x14ac:dyDescent="0.25">
      <c r="D79" s="14" t="s">
        <v>56</v>
      </c>
      <c r="E79" s="15">
        <v>1225.8499999999999</v>
      </c>
      <c r="F79" s="15">
        <v>734.02</v>
      </c>
      <c r="G79" s="15">
        <v>1196.3699999999999</v>
      </c>
    </row>
    <row r="80" spans="4:7" x14ac:dyDescent="0.25">
      <c r="D80" s="14" t="s">
        <v>78</v>
      </c>
      <c r="E80" s="15">
        <v>1343.83</v>
      </c>
      <c r="F80" s="15">
        <v>642.69000000000005</v>
      </c>
      <c r="G80" s="15">
        <v>1125.57</v>
      </c>
    </row>
    <row r="81" spans="4:7" ht="22.5" x14ac:dyDescent="0.25">
      <c r="D81" s="14" t="s">
        <v>13</v>
      </c>
      <c r="E81" s="15">
        <v>1522.7</v>
      </c>
      <c r="F81" s="15">
        <v>1047.76</v>
      </c>
      <c r="G81" s="15">
        <v>1203.3699999999999</v>
      </c>
    </row>
    <row r="82" spans="4:7" ht="101.25" x14ac:dyDescent="0.25">
      <c r="D82" s="14" t="s">
        <v>109</v>
      </c>
      <c r="E82" s="15">
        <v>1463.27</v>
      </c>
      <c r="F82" s="15">
        <v>854.97</v>
      </c>
      <c r="G82" s="15">
        <v>1025.52</v>
      </c>
    </row>
    <row r="83" spans="4:7" ht="22.5" x14ac:dyDescent="0.25">
      <c r="D83" s="14" t="s">
        <v>24</v>
      </c>
      <c r="E83" s="15">
        <v>1350.82</v>
      </c>
      <c r="F83" s="15">
        <v>773.45</v>
      </c>
      <c r="G83" s="15">
        <v>1017.88</v>
      </c>
    </row>
    <row r="84" spans="4:7" ht="22.5" x14ac:dyDescent="0.25">
      <c r="D84" s="14" t="s">
        <v>42</v>
      </c>
      <c r="E84" s="15">
        <v>1472.3</v>
      </c>
      <c r="F84" s="15">
        <v>725.94</v>
      </c>
      <c r="G84" s="15">
        <v>1111.96</v>
      </c>
    </row>
    <row r="85" spans="4:7" x14ac:dyDescent="0.25">
      <c r="D85" s="14" t="s">
        <v>4</v>
      </c>
      <c r="E85" s="15">
        <v>1952.73</v>
      </c>
      <c r="F85" s="15">
        <v>888.48</v>
      </c>
      <c r="G85" s="15">
        <v>1488.07</v>
      </c>
    </row>
    <row r="86" spans="4:7" ht="33.75" x14ac:dyDescent="0.25">
      <c r="D86" s="14" t="s">
        <v>7</v>
      </c>
      <c r="E86" s="15">
        <v>1535.41</v>
      </c>
      <c r="F86" s="15">
        <v>1146.78</v>
      </c>
      <c r="G86" s="15">
        <v>1324.75</v>
      </c>
    </row>
    <row r="87" spans="4:7" ht="22.5" x14ac:dyDescent="0.25">
      <c r="D87" s="14" t="s">
        <v>59</v>
      </c>
      <c r="E87" s="15">
        <v>1197.97</v>
      </c>
      <c r="F87" s="15">
        <v>758.81</v>
      </c>
      <c r="G87" s="15">
        <v>1156.4000000000001</v>
      </c>
    </row>
    <row r="88" spans="4:7" ht="22.5" x14ac:dyDescent="0.25">
      <c r="D88" s="14" t="s">
        <v>10</v>
      </c>
      <c r="E88" s="15">
        <v>2213.54</v>
      </c>
      <c r="F88" s="15">
        <v>1272.3499999999999</v>
      </c>
      <c r="G88" s="15">
        <v>1485.59</v>
      </c>
    </row>
    <row r="89" spans="4:7" ht="22.5" x14ac:dyDescent="0.25">
      <c r="D89" s="14" t="s">
        <v>65</v>
      </c>
      <c r="E89" s="15">
        <v>1373.53</v>
      </c>
      <c r="F89" s="15">
        <v>622.01</v>
      </c>
      <c r="G89" s="15">
        <v>1021.67</v>
      </c>
    </row>
    <row r="90" spans="4:7" ht="22.5" x14ac:dyDescent="0.25">
      <c r="D90" s="14" t="s">
        <v>60</v>
      </c>
      <c r="E90" s="15">
        <v>1989.97</v>
      </c>
      <c r="F90" s="15">
        <v>1078.01</v>
      </c>
      <c r="G90" s="15">
        <v>1319.09</v>
      </c>
    </row>
    <row r="91" spans="4:7" ht="22.5" x14ac:dyDescent="0.25">
      <c r="D91" s="14" t="s">
        <v>9</v>
      </c>
      <c r="E91" s="15">
        <v>1647.51</v>
      </c>
      <c r="F91" s="15">
        <v>1275.19</v>
      </c>
      <c r="G91" s="15">
        <v>1321.01</v>
      </c>
    </row>
    <row r="92" spans="4:7" ht="22.5" x14ac:dyDescent="0.25">
      <c r="D92" s="14" t="s">
        <v>49</v>
      </c>
      <c r="E92" s="15">
        <v>1177.31</v>
      </c>
      <c r="F92" s="15">
        <v>571.01</v>
      </c>
      <c r="G92" s="15">
        <v>1107.3699999999999</v>
      </c>
    </row>
  </sheetData>
  <sortState ref="D1:G92">
    <sortCondition ref="D1"/>
  </sortState>
  <mergeCells count="2">
    <mergeCell ref="D1:G1"/>
    <mergeCell ref="D2:G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F1" workbookViewId="0">
      <selection activeCell="F2" sqref="F2"/>
    </sheetView>
  </sheetViews>
  <sheetFormatPr defaultRowHeight="15" x14ac:dyDescent="0.25"/>
  <cols>
    <col min="2" max="2" width="18.7109375" customWidth="1"/>
    <col min="3" max="3" width="17.85546875" customWidth="1"/>
    <col min="4" max="4" width="14.5703125" customWidth="1"/>
    <col min="5" max="6" width="21.28515625" customWidth="1"/>
  </cols>
  <sheetData>
    <row r="1" spans="1:6" ht="53.25" thickBot="1" x14ac:dyDescent="0.3">
      <c r="A1" s="131" t="s">
        <v>0</v>
      </c>
      <c r="B1" s="132"/>
      <c r="C1" s="1" t="s">
        <v>1</v>
      </c>
      <c r="D1" s="6" t="s">
        <v>2</v>
      </c>
      <c r="E1" s="7" t="s">
        <v>3</v>
      </c>
      <c r="F1" s="11"/>
    </row>
    <row r="2" spans="1:6" ht="15.75" thickBot="1" x14ac:dyDescent="0.3">
      <c r="A2" s="2">
        <v>1</v>
      </c>
      <c r="B2" s="3" t="s">
        <v>4</v>
      </c>
      <c r="C2" s="4">
        <v>13204</v>
      </c>
      <c r="D2" s="10">
        <v>11916</v>
      </c>
      <c r="E2" s="12">
        <v>12560</v>
      </c>
      <c r="F2" s="9"/>
    </row>
    <row r="3" spans="1:6" ht="32.25" thickBot="1" x14ac:dyDescent="0.3">
      <c r="A3" s="2">
        <v>2</v>
      </c>
      <c r="B3" s="3" t="s">
        <v>5</v>
      </c>
      <c r="C3" s="4">
        <v>12416</v>
      </c>
      <c r="D3" s="10">
        <v>11629</v>
      </c>
      <c r="E3" s="12">
        <v>12023</v>
      </c>
      <c r="F3" s="9"/>
    </row>
    <row r="4" spans="1:6" ht="15.75" thickBot="1" x14ac:dyDescent="0.3">
      <c r="A4" s="2">
        <v>3</v>
      </c>
      <c r="B4" s="3" t="s">
        <v>6</v>
      </c>
      <c r="C4" s="4">
        <v>12461</v>
      </c>
      <c r="D4" s="4">
        <v>11334</v>
      </c>
      <c r="E4" s="4">
        <v>11897</v>
      </c>
      <c r="F4" s="9"/>
    </row>
    <row r="5" spans="1:6" ht="42.75" thickBot="1" x14ac:dyDescent="0.3">
      <c r="A5" s="2">
        <v>4</v>
      </c>
      <c r="B5" s="3" t="s">
        <v>7</v>
      </c>
      <c r="C5" s="4">
        <v>12101</v>
      </c>
      <c r="D5" s="4">
        <v>11401</v>
      </c>
      <c r="E5" s="4">
        <v>11751</v>
      </c>
      <c r="F5" s="9"/>
    </row>
    <row r="6" spans="1:6" ht="21.75" thickBot="1" x14ac:dyDescent="0.3">
      <c r="A6" s="2">
        <v>5</v>
      </c>
      <c r="B6" s="3" t="s">
        <v>8</v>
      </c>
      <c r="C6" s="4">
        <v>11982</v>
      </c>
      <c r="D6" s="4">
        <v>11398</v>
      </c>
      <c r="E6" s="4">
        <v>11690</v>
      </c>
      <c r="F6" s="9"/>
    </row>
    <row r="7" spans="1:6" ht="32.25" thickBot="1" x14ac:dyDescent="0.3">
      <c r="A7" s="2">
        <v>6</v>
      </c>
      <c r="B7" s="3" t="s">
        <v>9</v>
      </c>
      <c r="C7" s="4">
        <v>11502</v>
      </c>
      <c r="D7" s="4">
        <v>11016</v>
      </c>
      <c r="E7" s="4">
        <v>11259</v>
      </c>
      <c r="F7" s="9"/>
    </row>
    <row r="8" spans="1:6" ht="21.75" thickBot="1" x14ac:dyDescent="0.3">
      <c r="A8" s="2">
        <v>7</v>
      </c>
      <c r="B8" s="3" t="s">
        <v>10</v>
      </c>
      <c r="C8" s="4">
        <v>11255</v>
      </c>
      <c r="D8" s="4">
        <v>10525</v>
      </c>
      <c r="E8" s="4">
        <v>10890</v>
      </c>
      <c r="F8" s="9"/>
    </row>
    <row r="9" spans="1:6" ht="32.25" thickBot="1" x14ac:dyDescent="0.3">
      <c r="A9" s="2">
        <v>8</v>
      </c>
      <c r="B9" s="3" t="s">
        <v>11</v>
      </c>
      <c r="C9" s="4">
        <v>11362</v>
      </c>
      <c r="D9" s="4">
        <v>10277</v>
      </c>
      <c r="E9" s="4">
        <v>10820</v>
      </c>
      <c r="F9" s="9"/>
    </row>
    <row r="10" spans="1:6" ht="21.75" thickBot="1" x14ac:dyDescent="0.3">
      <c r="A10" s="2">
        <v>9</v>
      </c>
      <c r="B10" s="3" t="s">
        <v>12</v>
      </c>
      <c r="C10" s="4">
        <v>11452</v>
      </c>
      <c r="D10" s="4">
        <v>10085</v>
      </c>
      <c r="E10" s="4">
        <v>10769</v>
      </c>
      <c r="F10" s="9"/>
    </row>
    <row r="11" spans="1:6" ht="21.75" thickBot="1" x14ac:dyDescent="0.3">
      <c r="A11" s="2">
        <v>10</v>
      </c>
      <c r="B11" s="3" t="s">
        <v>13</v>
      </c>
      <c r="C11" s="4">
        <v>10677</v>
      </c>
      <c r="D11" s="4">
        <v>10230</v>
      </c>
      <c r="E11" s="4">
        <v>10454</v>
      </c>
      <c r="F11" s="9"/>
    </row>
    <row r="12" spans="1:6" ht="21.75" thickBot="1" x14ac:dyDescent="0.3">
      <c r="A12" s="2">
        <v>11</v>
      </c>
      <c r="B12" s="3" t="s">
        <v>14</v>
      </c>
      <c r="C12" s="4">
        <v>11004</v>
      </c>
      <c r="D12" s="4">
        <v>9880</v>
      </c>
      <c r="E12" s="4">
        <v>10442</v>
      </c>
      <c r="F12" s="9"/>
    </row>
    <row r="13" spans="1:6" ht="32.25" thickBot="1" x14ac:dyDescent="0.3">
      <c r="A13" s="2">
        <v>12</v>
      </c>
      <c r="B13" s="3" t="s">
        <v>15</v>
      </c>
      <c r="C13" s="4">
        <v>10734</v>
      </c>
      <c r="D13" s="4">
        <v>9998</v>
      </c>
      <c r="E13" s="4">
        <v>10366</v>
      </c>
      <c r="F13" s="9"/>
    </row>
    <row r="14" spans="1:6" ht="21.75" thickBot="1" x14ac:dyDescent="0.3">
      <c r="A14" s="2">
        <v>13</v>
      </c>
      <c r="B14" s="3" t="s">
        <v>16</v>
      </c>
      <c r="C14" s="4">
        <v>10953</v>
      </c>
      <c r="D14" s="4">
        <v>9761</v>
      </c>
      <c r="E14" s="4">
        <v>10357</v>
      </c>
      <c r="F14" s="9"/>
    </row>
    <row r="15" spans="1:6" ht="21.75" thickBot="1" x14ac:dyDescent="0.3">
      <c r="A15" s="2">
        <v>14</v>
      </c>
      <c r="B15" s="3" t="s">
        <v>17</v>
      </c>
      <c r="C15" s="4">
        <v>10771</v>
      </c>
      <c r="D15" s="4">
        <v>9870</v>
      </c>
      <c r="E15" s="4">
        <v>10321</v>
      </c>
      <c r="F15" s="9"/>
    </row>
    <row r="16" spans="1:6" ht="21.75" thickBot="1" x14ac:dyDescent="0.3">
      <c r="A16" s="2">
        <v>15</v>
      </c>
      <c r="B16" s="3" t="s">
        <v>18</v>
      </c>
      <c r="C16" s="4">
        <v>10828</v>
      </c>
      <c r="D16" s="4">
        <v>9769</v>
      </c>
      <c r="E16" s="4">
        <v>10299</v>
      </c>
      <c r="F16" s="9"/>
    </row>
    <row r="17" spans="1:6" ht="21.75" thickBot="1" x14ac:dyDescent="0.3">
      <c r="A17" s="2">
        <v>16</v>
      </c>
      <c r="B17" s="3" t="s">
        <v>19</v>
      </c>
      <c r="C17" s="4">
        <v>10730</v>
      </c>
      <c r="D17" s="4">
        <v>9804</v>
      </c>
      <c r="E17" s="4">
        <v>10267</v>
      </c>
      <c r="F17" s="9"/>
    </row>
    <row r="18" spans="1:6" ht="21.75" thickBot="1" x14ac:dyDescent="0.3">
      <c r="A18" s="2">
        <v>17</v>
      </c>
      <c r="B18" s="3" t="s">
        <v>20</v>
      </c>
      <c r="C18" s="4">
        <v>10809</v>
      </c>
      <c r="D18" s="4">
        <v>9556</v>
      </c>
      <c r="E18" s="4">
        <v>10183</v>
      </c>
      <c r="F18" s="9"/>
    </row>
    <row r="19" spans="1:6" ht="15.75" thickBot="1" x14ac:dyDescent="0.3">
      <c r="A19" s="2">
        <v>18</v>
      </c>
      <c r="B19" s="3" t="s">
        <v>21</v>
      </c>
      <c r="C19" s="4">
        <v>10794</v>
      </c>
      <c r="D19" s="4">
        <v>9541</v>
      </c>
      <c r="E19" s="4">
        <v>10168</v>
      </c>
      <c r="F19" s="9"/>
    </row>
    <row r="20" spans="1:6" ht="32.25" thickBot="1" x14ac:dyDescent="0.3">
      <c r="A20" s="2">
        <v>19</v>
      </c>
      <c r="B20" s="3" t="s">
        <v>22</v>
      </c>
      <c r="C20" s="4">
        <v>10600</v>
      </c>
      <c r="D20" s="4">
        <v>9574</v>
      </c>
      <c r="E20" s="4">
        <v>10087</v>
      </c>
      <c r="F20" s="9"/>
    </row>
    <row r="21" spans="1:6" ht="15.75" thickBot="1" x14ac:dyDescent="0.3">
      <c r="A21" s="2">
        <v>20</v>
      </c>
      <c r="B21" s="3" t="s">
        <v>23</v>
      </c>
      <c r="C21" s="4">
        <v>10124</v>
      </c>
      <c r="D21" s="4">
        <v>9526</v>
      </c>
      <c r="E21" s="4">
        <v>9825</v>
      </c>
      <c r="F21" s="9"/>
    </row>
    <row r="22" spans="1:6" ht="21.75" thickBot="1" x14ac:dyDescent="0.3">
      <c r="A22" s="2">
        <v>21</v>
      </c>
      <c r="B22" s="3" t="s">
        <v>24</v>
      </c>
      <c r="C22" s="4">
        <v>10202</v>
      </c>
      <c r="D22" s="4">
        <v>9415</v>
      </c>
      <c r="E22" s="4">
        <v>9808</v>
      </c>
      <c r="F22" s="9"/>
    </row>
    <row r="23" spans="1:6" ht="21.75" thickBot="1" x14ac:dyDescent="0.3">
      <c r="A23" s="2">
        <v>22</v>
      </c>
      <c r="B23" s="3" t="s">
        <v>25</v>
      </c>
      <c r="C23" s="4">
        <v>10475</v>
      </c>
      <c r="D23" s="4">
        <v>9017</v>
      </c>
      <c r="E23" s="4">
        <v>9746</v>
      </c>
      <c r="F23" s="9"/>
    </row>
    <row r="24" spans="1:6" ht="21.75" thickBot="1" x14ac:dyDescent="0.3">
      <c r="A24" s="2">
        <v>23</v>
      </c>
      <c r="B24" s="3" t="s">
        <v>26</v>
      </c>
      <c r="C24" s="4">
        <v>9783</v>
      </c>
      <c r="D24" s="4">
        <v>9504</v>
      </c>
      <c r="E24" s="4">
        <v>9644</v>
      </c>
      <c r="F24" s="9"/>
    </row>
    <row r="25" spans="1:6" ht="21.75" thickBot="1" x14ac:dyDescent="0.3">
      <c r="A25" s="2">
        <v>24</v>
      </c>
      <c r="B25" s="3" t="s">
        <v>27</v>
      </c>
      <c r="C25" s="4">
        <v>9907</v>
      </c>
      <c r="D25" s="4">
        <v>9297</v>
      </c>
      <c r="E25" s="4">
        <v>9602</v>
      </c>
      <c r="F25" s="9"/>
    </row>
    <row r="26" spans="1:6" ht="15.75" thickBot="1" x14ac:dyDescent="0.3">
      <c r="A26" s="2">
        <v>25</v>
      </c>
      <c r="B26" s="3" t="s">
        <v>28</v>
      </c>
      <c r="C26" s="4">
        <v>9977</v>
      </c>
      <c r="D26" s="4">
        <v>9159</v>
      </c>
      <c r="E26" s="4">
        <v>9568</v>
      </c>
      <c r="F26" s="9"/>
    </row>
    <row r="27" spans="1:6" ht="21.75" thickBot="1" x14ac:dyDescent="0.3">
      <c r="A27" s="2">
        <v>26</v>
      </c>
      <c r="B27" s="3" t="s">
        <v>29</v>
      </c>
      <c r="C27" s="4">
        <v>9995</v>
      </c>
      <c r="D27" s="4">
        <v>9089</v>
      </c>
      <c r="E27" s="4">
        <v>9542</v>
      </c>
      <c r="F27" s="9"/>
    </row>
    <row r="28" spans="1:6" ht="21.75" thickBot="1" x14ac:dyDescent="0.3">
      <c r="A28" s="2">
        <v>27</v>
      </c>
      <c r="B28" s="3" t="s">
        <v>30</v>
      </c>
      <c r="C28" s="4">
        <v>9881</v>
      </c>
      <c r="D28" s="4">
        <v>9132</v>
      </c>
      <c r="E28" s="4">
        <v>9506</v>
      </c>
      <c r="F28" s="9"/>
    </row>
    <row r="29" spans="1:6" ht="21.75" thickBot="1" x14ac:dyDescent="0.3">
      <c r="A29" s="2">
        <v>28</v>
      </c>
      <c r="B29" s="3" t="s">
        <v>31</v>
      </c>
      <c r="C29" s="4">
        <v>9645</v>
      </c>
      <c r="D29" s="4">
        <v>9362</v>
      </c>
      <c r="E29" s="4">
        <v>9503</v>
      </c>
      <c r="F29" s="9"/>
    </row>
    <row r="30" spans="1:6" ht="15.75" thickBot="1" x14ac:dyDescent="0.3">
      <c r="A30" s="2">
        <v>29</v>
      </c>
      <c r="B30" s="3" t="s">
        <v>32</v>
      </c>
      <c r="C30" s="4">
        <v>9723</v>
      </c>
      <c r="D30" s="4">
        <v>9139</v>
      </c>
      <c r="E30" s="4">
        <v>9431</v>
      </c>
      <c r="F30" s="9"/>
    </row>
    <row r="31" spans="1:6" ht="42.75" thickBot="1" x14ac:dyDescent="0.3">
      <c r="A31" s="2">
        <v>30</v>
      </c>
      <c r="B31" s="3" t="s">
        <v>33</v>
      </c>
      <c r="C31" s="4">
        <v>9782</v>
      </c>
      <c r="D31" s="4">
        <v>9035</v>
      </c>
      <c r="E31" s="4">
        <v>9409</v>
      </c>
      <c r="F31" s="9"/>
    </row>
    <row r="32" spans="1:6" ht="15.75" thickBot="1" x14ac:dyDescent="0.3">
      <c r="A32" s="2">
        <v>31</v>
      </c>
      <c r="B32" s="3" t="s">
        <v>34</v>
      </c>
      <c r="C32" s="4">
        <v>9617</v>
      </c>
      <c r="D32" s="4">
        <v>9169</v>
      </c>
      <c r="E32" s="4">
        <v>9393</v>
      </c>
      <c r="F32" s="9"/>
    </row>
    <row r="33" spans="1:6" ht="21.75" thickBot="1" x14ac:dyDescent="0.3">
      <c r="A33" s="2">
        <v>32</v>
      </c>
      <c r="B33" s="3" t="s">
        <v>35</v>
      </c>
      <c r="C33" s="4">
        <v>9431</v>
      </c>
      <c r="D33" s="4">
        <v>9276</v>
      </c>
      <c r="E33" s="4">
        <v>9353</v>
      </c>
      <c r="F33" s="9"/>
    </row>
    <row r="34" spans="1:6" ht="15.75" thickBot="1" x14ac:dyDescent="0.3">
      <c r="A34" s="2">
        <v>33</v>
      </c>
      <c r="B34" s="3" t="s">
        <v>36</v>
      </c>
      <c r="C34" s="4">
        <v>9610</v>
      </c>
      <c r="D34" s="4">
        <v>9060</v>
      </c>
      <c r="E34" s="4">
        <v>9335</v>
      </c>
      <c r="F34" s="9"/>
    </row>
    <row r="35" spans="1:6" ht="21.75" thickBot="1" x14ac:dyDescent="0.3">
      <c r="A35" s="2">
        <v>34</v>
      </c>
      <c r="B35" s="3" t="s">
        <v>37</v>
      </c>
      <c r="C35" s="4">
        <v>9657</v>
      </c>
      <c r="D35" s="4">
        <v>8927</v>
      </c>
      <c r="E35" s="4">
        <v>9292</v>
      </c>
      <c r="F35" s="9"/>
    </row>
    <row r="36" spans="1:6" ht="21.75" thickBot="1" x14ac:dyDescent="0.3">
      <c r="A36" s="2">
        <v>35</v>
      </c>
      <c r="B36" s="3" t="s">
        <v>38</v>
      </c>
      <c r="C36" s="4">
        <v>9546</v>
      </c>
      <c r="D36" s="4">
        <v>9037</v>
      </c>
      <c r="E36" s="4">
        <v>9291</v>
      </c>
      <c r="F36" s="9"/>
    </row>
    <row r="37" spans="1:6" ht="21.75" thickBot="1" x14ac:dyDescent="0.3">
      <c r="A37" s="2">
        <v>36</v>
      </c>
      <c r="B37" s="3" t="s">
        <v>39</v>
      </c>
      <c r="C37" s="4">
        <v>9566</v>
      </c>
      <c r="D37" s="4">
        <v>8918</v>
      </c>
      <c r="E37" s="4">
        <v>9242</v>
      </c>
      <c r="F37" s="9"/>
    </row>
    <row r="38" spans="1:6" ht="21.75" thickBot="1" x14ac:dyDescent="0.3">
      <c r="A38" s="2">
        <v>37</v>
      </c>
      <c r="B38" s="3" t="s">
        <v>40</v>
      </c>
      <c r="C38" s="4">
        <v>9615</v>
      </c>
      <c r="D38" s="4">
        <v>8655</v>
      </c>
      <c r="E38" s="4">
        <v>9135</v>
      </c>
      <c r="F38" s="9"/>
    </row>
    <row r="39" spans="1:6" ht="21.75" thickBot="1" x14ac:dyDescent="0.3">
      <c r="A39" s="2">
        <v>38</v>
      </c>
      <c r="B39" s="3" t="s">
        <v>41</v>
      </c>
      <c r="C39" s="4">
        <v>9406</v>
      </c>
      <c r="D39" s="4">
        <v>8739</v>
      </c>
      <c r="E39" s="4">
        <v>9072</v>
      </c>
      <c r="F39" s="9"/>
    </row>
    <row r="40" spans="1:6" ht="21.75" thickBot="1" x14ac:dyDescent="0.3">
      <c r="A40" s="2">
        <v>39</v>
      </c>
      <c r="B40" s="3" t="s">
        <v>42</v>
      </c>
      <c r="C40" s="4">
        <v>9454</v>
      </c>
      <c r="D40" s="4">
        <v>8610</v>
      </c>
      <c r="E40" s="4">
        <v>9032</v>
      </c>
      <c r="F40" s="9"/>
    </row>
    <row r="41" spans="1:6" ht="21.75" thickBot="1" x14ac:dyDescent="0.3">
      <c r="A41" s="2">
        <v>40</v>
      </c>
      <c r="B41" s="3" t="s">
        <v>43</v>
      </c>
      <c r="C41" s="4">
        <v>9228</v>
      </c>
      <c r="D41" s="4">
        <v>8771</v>
      </c>
      <c r="E41" s="4">
        <v>8999</v>
      </c>
      <c r="F41" s="9"/>
    </row>
    <row r="42" spans="1:6" ht="21.75" thickBot="1" x14ac:dyDescent="0.3">
      <c r="A42" s="2">
        <v>41</v>
      </c>
      <c r="B42" s="3" t="s">
        <v>44</v>
      </c>
      <c r="C42" s="4">
        <v>9283</v>
      </c>
      <c r="D42" s="4">
        <v>8674</v>
      </c>
      <c r="E42" s="4">
        <v>8979</v>
      </c>
      <c r="F42" s="9"/>
    </row>
    <row r="43" spans="1:6" ht="29.25" thickBot="1" x14ac:dyDescent="0.3">
      <c r="A43" s="2">
        <v>42</v>
      </c>
      <c r="B43" s="5" t="s">
        <v>45</v>
      </c>
      <c r="C43" s="4">
        <v>9232</v>
      </c>
      <c r="D43" s="4">
        <v>8596</v>
      </c>
      <c r="E43" s="4">
        <v>8914</v>
      </c>
      <c r="F43" s="9"/>
    </row>
    <row r="44" spans="1:6" ht="32.25" thickBot="1" x14ac:dyDescent="0.3">
      <c r="A44" s="2">
        <v>43</v>
      </c>
      <c r="B44" s="3" t="s">
        <v>46</v>
      </c>
      <c r="C44" s="4">
        <v>9097</v>
      </c>
      <c r="D44" s="4">
        <v>8693</v>
      </c>
      <c r="E44" s="4">
        <v>8895</v>
      </c>
      <c r="F44" s="9"/>
    </row>
    <row r="45" spans="1:6" ht="21.75" thickBot="1" x14ac:dyDescent="0.3">
      <c r="A45" s="2">
        <v>44</v>
      </c>
      <c r="B45" s="3" t="s">
        <v>47</v>
      </c>
      <c r="C45" s="4">
        <v>9163</v>
      </c>
      <c r="D45" s="4">
        <v>8473</v>
      </c>
      <c r="E45" s="4">
        <v>8818</v>
      </c>
      <c r="F45" s="9"/>
    </row>
    <row r="46" spans="1:6" ht="21.75" thickBot="1" x14ac:dyDescent="0.3">
      <c r="A46" s="2">
        <v>45</v>
      </c>
      <c r="B46" s="3" t="s">
        <v>48</v>
      </c>
      <c r="C46" s="4">
        <v>9103</v>
      </c>
      <c r="D46" s="4">
        <v>8425</v>
      </c>
      <c r="E46" s="4">
        <v>8764</v>
      </c>
      <c r="F46" s="9"/>
    </row>
    <row r="47" spans="1:6" ht="21.75" thickBot="1" x14ac:dyDescent="0.3">
      <c r="A47" s="2">
        <v>46</v>
      </c>
      <c r="B47" s="3" t="s">
        <v>49</v>
      </c>
      <c r="C47" s="4">
        <v>9086</v>
      </c>
      <c r="D47" s="4">
        <v>8428</v>
      </c>
      <c r="E47" s="4">
        <v>8757</v>
      </c>
      <c r="F47" s="9"/>
    </row>
    <row r="48" spans="1:6" ht="42.75" thickBot="1" x14ac:dyDescent="0.3">
      <c r="A48" s="2">
        <v>47</v>
      </c>
      <c r="B48" s="3" t="s">
        <v>50</v>
      </c>
      <c r="C48" s="4">
        <v>8781</v>
      </c>
      <c r="D48" s="4">
        <v>8632</v>
      </c>
      <c r="E48" s="4">
        <v>8706</v>
      </c>
      <c r="F48" s="9"/>
    </row>
    <row r="49" spans="1:6" ht="21.75" thickBot="1" x14ac:dyDescent="0.3">
      <c r="A49" s="2">
        <v>48</v>
      </c>
      <c r="B49" s="3" t="s">
        <v>51</v>
      </c>
      <c r="C49" s="4">
        <v>8986</v>
      </c>
      <c r="D49" s="4">
        <v>8357</v>
      </c>
      <c r="E49" s="4">
        <v>8671</v>
      </c>
      <c r="F49" s="9"/>
    </row>
    <row r="50" spans="1:6" ht="15.75" thickBot="1" x14ac:dyDescent="0.3">
      <c r="A50" s="2">
        <v>49</v>
      </c>
      <c r="B50" s="3" t="s">
        <v>52</v>
      </c>
      <c r="C50" s="4">
        <v>9167</v>
      </c>
      <c r="D50" s="4">
        <v>8111</v>
      </c>
      <c r="E50" s="4">
        <v>8639</v>
      </c>
      <c r="F50" s="9"/>
    </row>
    <row r="51" spans="1:6" ht="21.75" thickBot="1" x14ac:dyDescent="0.3">
      <c r="A51" s="2">
        <v>50</v>
      </c>
      <c r="B51" s="3" t="s">
        <v>53</v>
      </c>
      <c r="C51" s="4">
        <v>9164</v>
      </c>
      <c r="D51" s="4">
        <v>8098</v>
      </c>
      <c r="E51" s="4">
        <v>8631</v>
      </c>
      <c r="F51" s="9"/>
    </row>
    <row r="52" spans="1:6" ht="15.75" thickBot="1" x14ac:dyDescent="0.3">
      <c r="A52" s="2">
        <v>51</v>
      </c>
      <c r="B52" s="3" t="s">
        <v>54</v>
      </c>
      <c r="C52" s="4">
        <v>8911</v>
      </c>
      <c r="D52" s="4">
        <v>8299</v>
      </c>
      <c r="E52" s="4">
        <v>8605</v>
      </c>
      <c r="F52" s="9"/>
    </row>
    <row r="53" spans="1:6" ht="15.75" thickBot="1" x14ac:dyDescent="0.3">
      <c r="A53" s="2">
        <v>52</v>
      </c>
      <c r="B53" s="3" t="s">
        <v>55</v>
      </c>
      <c r="C53" s="4">
        <v>8913</v>
      </c>
      <c r="D53" s="4">
        <v>8287</v>
      </c>
      <c r="E53" s="4">
        <v>8600</v>
      </c>
      <c r="F53" s="9"/>
    </row>
    <row r="54" spans="1:6" ht="15.75" thickBot="1" x14ac:dyDescent="0.3">
      <c r="A54" s="2">
        <v>53</v>
      </c>
      <c r="B54" s="3" t="s">
        <v>56</v>
      </c>
      <c r="C54" s="4">
        <v>9061</v>
      </c>
      <c r="D54" s="4">
        <v>8107</v>
      </c>
      <c r="E54" s="4">
        <v>8584</v>
      </c>
      <c r="F54" s="9"/>
    </row>
    <row r="55" spans="1:6" ht="21.75" thickBot="1" x14ac:dyDescent="0.3">
      <c r="A55" s="2">
        <v>54</v>
      </c>
      <c r="B55" s="3" t="s">
        <v>57</v>
      </c>
      <c r="C55" s="4">
        <v>9107</v>
      </c>
      <c r="D55" s="4">
        <v>8055</v>
      </c>
      <c r="E55" s="4">
        <v>8581</v>
      </c>
      <c r="F55" s="9"/>
    </row>
    <row r="56" spans="1:6" ht="15.75" thickBot="1" x14ac:dyDescent="0.3">
      <c r="A56" s="2">
        <v>55</v>
      </c>
      <c r="B56" s="3" t="s">
        <v>58</v>
      </c>
      <c r="C56" s="4">
        <v>8691</v>
      </c>
      <c r="D56" s="4">
        <v>8448</v>
      </c>
      <c r="E56" s="4">
        <v>8570</v>
      </c>
      <c r="F56" s="9"/>
    </row>
    <row r="57" spans="1:6" ht="21.75" thickBot="1" x14ac:dyDescent="0.3">
      <c r="A57" s="2">
        <v>56</v>
      </c>
      <c r="B57" s="3" t="s">
        <v>59</v>
      </c>
      <c r="C57" s="4">
        <v>9019</v>
      </c>
      <c r="D57" s="4">
        <v>8031</v>
      </c>
      <c r="E57" s="4">
        <v>8525</v>
      </c>
      <c r="F57" s="9"/>
    </row>
    <row r="58" spans="1:6" ht="32.25" thickBot="1" x14ac:dyDescent="0.3">
      <c r="A58" s="2">
        <v>57</v>
      </c>
      <c r="B58" s="3" t="s">
        <v>60</v>
      </c>
      <c r="C58" s="4">
        <v>8046</v>
      </c>
      <c r="D58" s="4">
        <v>8959</v>
      </c>
      <c r="E58" s="4">
        <v>8503</v>
      </c>
      <c r="F58" s="9"/>
    </row>
    <row r="59" spans="1:6" ht="21.75" thickBot="1" x14ac:dyDescent="0.3">
      <c r="A59" s="2">
        <v>58</v>
      </c>
      <c r="B59" s="3" t="s">
        <v>61</v>
      </c>
      <c r="C59" s="4">
        <v>8818</v>
      </c>
      <c r="D59" s="4">
        <v>8147</v>
      </c>
      <c r="E59" s="4">
        <v>8482</v>
      </c>
      <c r="F59" s="9"/>
    </row>
    <row r="60" spans="1:6" ht="21.75" thickBot="1" x14ac:dyDescent="0.3">
      <c r="A60" s="2">
        <v>59</v>
      </c>
      <c r="B60" s="3" t="s">
        <v>62</v>
      </c>
      <c r="C60" s="4">
        <v>8615</v>
      </c>
      <c r="D60" s="4">
        <v>8275</v>
      </c>
      <c r="E60" s="4">
        <v>8445</v>
      </c>
      <c r="F60" s="9"/>
    </row>
    <row r="61" spans="1:6" ht="21.75" thickBot="1" x14ac:dyDescent="0.3">
      <c r="A61" s="2">
        <v>60</v>
      </c>
      <c r="B61" s="3" t="s">
        <v>63</v>
      </c>
      <c r="C61" s="4">
        <v>8958</v>
      </c>
      <c r="D61" s="4">
        <v>7910</v>
      </c>
      <c r="E61" s="4">
        <v>8434</v>
      </c>
      <c r="F61" s="9"/>
    </row>
    <row r="62" spans="1:6" ht="21.75" thickBot="1" x14ac:dyDescent="0.3">
      <c r="A62" s="2">
        <v>61</v>
      </c>
      <c r="B62" s="3" t="s">
        <v>64</v>
      </c>
      <c r="C62" s="4">
        <v>8749</v>
      </c>
      <c r="D62" s="4">
        <v>8081</v>
      </c>
      <c r="E62" s="4">
        <v>8415</v>
      </c>
      <c r="F62" s="9"/>
    </row>
    <row r="63" spans="1:6" ht="21.75" thickBot="1" x14ac:dyDescent="0.3">
      <c r="A63" s="2">
        <v>62</v>
      </c>
      <c r="B63" s="3" t="s">
        <v>65</v>
      </c>
      <c r="C63" s="4">
        <v>8573</v>
      </c>
      <c r="D63" s="4">
        <v>8186</v>
      </c>
      <c r="E63" s="4">
        <v>8379</v>
      </c>
      <c r="F63" s="9"/>
    </row>
    <row r="64" spans="1:6" ht="21.75" thickBot="1" x14ac:dyDescent="0.3">
      <c r="A64" s="2">
        <v>63</v>
      </c>
      <c r="B64" s="3" t="s">
        <v>66</v>
      </c>
      <c r="C64" s="4">
        <v>8795</v>
      </c>
      <c r="D64" s="4">
        <v>7848</v>
      </c>
      <c r="E64" s="4">
        <v>8321</v>
      </c>
      <c r="F64" s="9"/>
    </row>
    <row r="65" spans="1:6" ht="21.75" thickBot="1" x14ac:dyDescent="0.3">
      <c r="A65" s="2">
        <v>64</v>
      </c>
      <c r="B65" s="3" t="s">
        <v>67</v>
      </c>
      <c r="C65" s="4">
        <v>8530</v>
      </c>
      <c r="D65" s="4">
        <v>7936</v>
      </c>
      <c r="E65" s="4">
        <v>8233</v>
      </c>
      <c r="F65" s="9"/>
    </row>
    <row r="66" spans="1:6" ht="21.75" thickBot="1" x14ac:dyDescent="0.3">
      <c r="A66" s="2">
        <v>65</v>
      </c>
      <c r="B66" s="3" t="s">
        <v>68</v>
      </c>
      <c r="C66" s="4">
        <v>8479</v>
      </c>
      <c r="D66" s="4">
        <v>7903</v>
      </c>
      <c r="E66" s="4">
        <v>8191</v>
      </c>
      <c r="F66" s="9"/>
    </row>
    <row r="67" spans="1:6" ht="21.75" thickBot="1" x14ac:dyDescent="0.3">
      <c r="A67" s="2">
        <v>66</v>
      </c>
      <c r="B67" s="3" t="s">
        <v>69</v>
      </c>
      <c r="C67" s="4">
        <v>8531</v>
      </c>
      <c r="D67" s="4">
        <v>7814</v>
      </c>
      <c r="E67" s="4">
        <v>8172</v>
      </c>
      <c r="F67" s="9"/>
    </row>
    <row r="68" spans="1:6" ht="15.75" thickBot="1" x14ac:dyDescent="0.3">
      <c r="A68" s="2">
        <v>67</v>
      </c>
      <c r="B68" s="3" t="s">
        <v>70</v>
      </c>
      <c r="C68" s="4">
        <v>8575</v>
      </c>
      <c r="D68" s="4">
        <v>7746</v>
      </c>
      <c r="E68" s="4">
        <v>8161</v>
      </c>
      <c r="F68" s="9"/>
    </row>
    <row r="69" spans="1:6" ht="21.75" thickBot="1" x14ac:dyDescent="0.3">
      <c r="A69" s="2">
        <v>68</v>
      </c>
      <c r="B69" s="3" t="s">
        <v>71</v>
      </c>
      <c r="C69" s="4">
        <v>8331</v>
      </c>
      <c r="D69" s="4">
        <v>7787</v>
      </c>
      <c r="E69" s="4">
        <v>8059</v>
      </c>
      <c r="F69" s="9"/>
    </row>
    <row r="70" spans="1:6" ht="21.75" thickBot="1" x14ac:dyDescent="0.3">
      <c r="A70" s="2">
        <v>69</v>
      </c>
      <c r="B70" s="3" t="s">
        <v>72</v>
      </c>
      <c r="C70" s="4">
        <v>8316</v>
      </c>
      <c r="D70" s="4">
        <v>7802</v>
      </c>
      <c r="E70" s="4">
        <v>8059</v>
      </c>
      <c r="F70" s="9"/>
    </row>
    <row r="71" spans="1:6" ht="21.75" thickBot="1" x14ac:dyDescent="0.3">
      <c r="A71" s="2">
        <v>70</v>
      </c>
      <c r="B71" s="3" t="s">
        <v>73</v>
      </c>
      <c r="C71" s="4">
        <v>8370</v>
      </c>
      <c r="D71" s="4">
        <v>7619</v>
      </c>
      <c r="E71" s="4">
        <v>7995</v>
      </c>
      <c r="F71" s="9"/>
    </row>
    <row r="72" spans="1:6" ht="21.75" thickBot="1" x14ac:dyDescent="0.3">
      <c r="A72" s="2">
        <v>71</v>
      </c>
      <c r="B72" s="3" t="s">
        <v>74</v>
      </c>
      <c r="C72" s="4">
        <v>7910</v>
      </c>
      <c r="D72" s="4">
        <v>7977</v>
      </c>
      <c r="E72" s="4">
        <v>7944</v>
      </c>
      <c r="F72" s="9"/>
    </row>
    <row r="73" spans="1:6" ht="15.75" thickBot="1" x14ac:dyDescent="0.3">
      <c r="A73" s="2">
        <v>72</v>
      </c>
      <c r="B73" s="3" t="s">
        <v>75</v>
      </c>
      <c r="C73" s="4">
        <v>8160</v>
      </c>
      <c r="D73" s="4">
        <v>7634</v>
      </c>
      <c r="E73" s="4">
        <v>7897</v>
      </c>
      <c r="F73" s="9"/>
    </row>
    <row r="74" spans="1:6" ht="21.75" thickBot="1" x14ac:dyDescent="0.3">
      <c r="A74" s="2">
        <v>73</v>
      </c>
      <c r="B74" s="3" t="s">
        <v>76</v>
      </c>
      <c r="C74" s="4">
        <v>8345</v>
      </c>
      <c r="D74" s="4">
        <v>7302</v>
      </c>
      <c r="E74" s="4">
        <v>7823</v>
      </c>
      <c r="F74" s="9"/>
    </row>
    <row r="75" spans="1:6" ht="21.75" thickBot="1" x14ac:dyDescent="0.3">
      <c r="A75" s="2">
        <v>74</v>
      </c>
      <c r="B75" s="3" t="s">
        <v>77</v>
      </c>
      <c r="C75" s="4">
        <v>8053</v>
      </c>
      <c r="D75" s="4">
        <v>7581</v>
      </c>
      <c r="E75" s="4">
        <v>7817</v>
      </c>
      <c r="F75" s="9"/>
    </row>
    <row r="76" spans="1:6" ht="15.75" thickBot="1" x14ac:dyDescent="0.3">
      <c r="A76" s="2">
        <v>75</v>
      </c>
      <c r="B76" s="3" t="s">
        <v>78</v>
      </c>
      <c r="C76" s="4">
        <v>8093</v>
      </c>
      <c r="D76" s="4">
        <v>7456</v>
      </c>
      <c r="E76" s="4">
        <v>7775</v>
      </c>
      <c r="F76" s="9"/>
    </row>
    <row r="77" spans="1:6" ht="21.75" thickBot="1" x14ac:dyDescent="0.3">
      <c r="A77" s="2">
        <v>76</v>
      </c>
      <c r="B77" s="3" t="s">
        <v>79</v>
      </c>
      <c r="C77" s="4">
        <v>8030</v>
      </c>
      <c r="D77" s="4">
        <v>7420</v>
      </c>
      <c r="E77" s="4">
        <v>7725</v>
      </c>
      <c r="F77" s="9"/>
    </row>
    <row r="78" spans="1:6" ht="21.75" thickBot="1" x14ac:dyDescent="0.3">
      <c r="A78" s="2">
        <v>77</v>
      </c>
      <c r="B78" s="3" t="s">
        <v>80</v>
      </c>
      <c r="C78" s="4">
        <v>7977</v>
      </c>
      <c r="D78" s="4">
        <v>7364</v>
      </c>
      <c r="E78" s="4">
        <v>7670</v>
      </c>
      <c r="F78" s="9"/>
    </row>
    <row r="79" spans="1:6" ht="21.75" thickBot="1" x14ac:dyDescent="0.3">
      <c r="A79" s="2">
        <v>78</v>
      </c>
      <c r="B79" s="3" t="s">
        <v>81</v>
      </c>
      <c r="C79" s="4">
        <v>7985</v>
      </c>
      <c r="D79" s="4">
        <v>7305</v>
      </c>
      <c r="E79" s="4">
        <v>7645</v>
      </c>
      <c r="F79" s="9"/>
    </row>
    <row r="80" spans="1:6" ht="21.75" thickBot="1" x14ac:dyDescent="0.3">
      <c r="A80" s="2">
        <v>79</v>
      </c>
      <c r="B80" s="3" t="s">
        <v>82</v>
      </c>
      <c r="C80" s="4">
        <v>7979</v>
      </c>
      <c r="D80" s="4">
        <v>7290</v>
      </c>
      <c r="E80" s="4">
        <v>7634</v>
      </c>
      <c r="F80" s="9"/>
    </row>
    <row r="81" spans="1:6" ht="21.75" thickBot="1" x14ac:dyDescent="0.3">
      <c r="A81" s="2">
        <v>80</v>
      </c>
      <c r="B81" s="3" t="s">
        <v>83</v>
      </c>
      <c r="C81" s="4">
        <v>8016</v>
      </c>
      <c r="D81" s="4">
        <v>7169</v>
      </c>
      <c r="E81" s="4">
        <v>7592</v>
      </c>
      <c r="F81" s="9"/>
    </row>
    <row r="82" spans="1:6" ht="15.75" thickBot="1" x14ac:dyDescent="0.3">
      <c r="A82" s="2">
        <v>81</v>
      </c>
      <c r="B82" s="3" t="s">
        <v>84</v>
      </c>
      <c r="C82" s="4">
        <v>7813</v>
      </c>
      <c r="D82" s="4">
        <v>6990</v>
      </c>
      <c r="E82" s="4">
        <v>7401</v>
      </c>
      <c r="F82" s="9"/>
    </row>
    <row r="83" spans="1:6" ht="21.75" thickBot="1" x14ac:dyDescent="0.3">
      <c r="A83" s="2">
        <v>82</v>
      </c>
      <c r="B83" s="3" t="s">
        <v>85</v>
      </c>
      <c r="C83" s="4">
        <v>7725</v>
      </c>
      <c r="D83" s="4">
        <v>7035</v>
      </c>
      <c r="E83" s="4">
        <v>7380</v>
      </c>
      <c r="F83" s="9"/>
    </row>
    <row r="84" spans="1:6" ht="21.75" thickBot="1" x14ac:dyDescent="0.3">
      <c r="A84" s="2">
        <v>83</v>
      </c>
      <c r="B84" s="3" t="s">
        <v>86</v>
      </c>
      <c r="C84" s="4">
        <v>7508</v>
      </c>
      <c r="D84" s="4">
        <v>6608</v>
      </c>
      <c r="E84" s="4">
        <v>7058</v>
      </c>
      <c r="F84" s="9"/>
    </row>
    <row r="85" spans="1:6" ht="15.75" thickBot="1" x14ac:dyDescent="0.3">
      <c r="A85" s="2">
        <v>84</v>
      </c>
      <c r="B85" s="3" t="s">
        <v>87</v>
      </c>
      <c r="C85" s="4">
        <v>7295</v>
      </c>
      <c r="D85" s="4">
        <v>6716</v>
      </c>
      <c r="E85" s="4">
        <v>7005</v>
      </c>
      <c r="F85" s="9"/>
    </row>
    <row r="86" spans="1:6" ht="21.75" thickBot="1" x14ac:dyDescent="0.3">
      <c r="A86" s="2">
        <v>85</v>
      </c>
      <c r="B86" s="3" t="s">
        <v>88</v>
      </c>
      <c r="C86" s="4">
        <v>7490</v>
      </c>
      <c r="D86" s="4">
        <v>6495</v>
      </c>
      <c r="E86" s="4">
        <v>6992</v>
      </c>
      <c r="F86" s="9"/>
    </row>
    <row r="87" spans="1:6" ht="21.75" thickBot="1" x14ac:dyDescent="0.3">
      <c r="A87" s="2">
        <v>86</v>
      </c>
      <c r="B87" s="3" t="s">
        <v>89</v>
      </c>
      <c r="C87" s="4">
        <v>6591</v>
      </c>
      <c r="D87" s="4">
        <v>7291</v>
      </c>
      <c r="E87" s="4">
        <v>6941</v>
      </c>
      <c r="F87" s="9"/>
    </row>
    <row r="88" spans="1:6" ht="15.75" thickBot="1" x14ac:dyDescent="0.3">
      <c r="A88" s="2">
        <v>87</v>
      </c>
      <c r="B88" s="3" t="s">
        <v>90</v>
      </c>
      <c r="C88" s="4">
        <v>7072</v>
      </c>
      <c r="D88" s="4">
        <v>6539</v>
      </c>
      <c r="E88" s="4">
        <v>6806</v>
      </c>
      <c r="F88" s="9"/>
    </row>
    <row r="89" spans="1:6" ht="21.75" thickBot="1" x14ac:dyDescent="0.3">
      <c r="A89" s="2">
        <v>88</v>
      </c>
      <c r="B89" s="3" t="s">
        <v>91</v>
      </c>
      <c r="C89" s="4">
        <v>5875</v>
      </c>
      <c r="D89" s="4">
        <v>5111</v>
      </c>
      <c r="E89" s="4">
        <v>5493</v>
      </c>
      <c r="F89" s="9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9"/>
  <sheetViews>
    <sheetView topLeftCell="J1" zoomScaleNormal="100" workbookViewId="0">
      <pane ySplit="1" topLeftCell="A7" activePane="bottomLeft" state="frozen"/>
      <selection pane="bottomLeft" activeCell="Z14" sqref="Z14"/>
    </sheetView>
  </sheetViews>
  <sheetFormatPr defaultRowHeight="15" x14ac:dyDescent="0.25"/>
  <cols>
    <col min="1" max="1" width="9.140625" style="22" customWidth="1"/>
    <col min="2" max="2" width="19.140625" style="22" customWidth="1"/>
    <col min="3" max="3" width="13.5703125" style="22" customWidth="1"/>
    <col min="4" max="7" width="9.140625" style="22"/>
    <col min="8" max="8" width="13" style="22" customWidth="1"/>
    <col min="9" max="10" width="13" style="40" customWidth="1"/>
    <col min="11" max="11" width="22.85546875" style="40" customWidth="1"/>
    <col min="12" max="13" width="10.5703125" style="22" customWidth="1"/>
    <col min="14" max="16" width="9.140625" style="22"/>
    <col min="17" max="17" width="9.140625" style="23"/>
    <col min="18" max="18" width="9.140625" style="22"/>
    <col min="19" max="19" width="9.140625" style="23"/>
    <col min="20" max="20" width="9.140625" style="22"/>
    <col min="21" max="21" width="9.140625" style="23"/>
    <col min="22" max="23" width="9.140625" style="22"/>
    <col min="24" max="24" width="9.140625" style="40"/>
    <col min="25" max="25" width="11.28515625" style="22" customWidth="1"/>
    <col min="26" max="26" width="9.140625" style="40"/>
    <col min="27" max="27" width="9.140625" style="22"/>
    <col min="28" max="28" width="19.5703125" style="40" customWidth="1"/>
    <col min="29" max="16384" width="9.140625" style="22"/>
  </cols>
  <sheetData>
    <row r="1" spans="1:29" ht="158.25" thickBot="1" x14ac:dyDescent="0.3">
      <c r="A1" s="19"/>
      <c r="B1" s="18" t="s">
        <v>0</v>
      </c>
      <c r="C1" s="25" t="s">
        <v>92</v>
      </c>
      <c r="D1" s="25" t="s">
        <v>93</v>
      </c>
      <c r="E1" s="25" t="s">
        <v>94</v>
      </c>
      <c r="F1" s="25" t="s">
        <v>95</v>
      </c>
      <c r="G1" s="25" t="s">
        <v>96</v>
      </c>
      <c r="H1" s="25" t="s">
        <v>97</v>
      </c>
      <c r="I1" s="58" t="s">
        <v>113</v>
      </c>
      <c r="J1" s="58" t="s">
        <v>115</v>
      </c>
      <c r="K1" s="63" t="s">
        <v>127</v>
      </c>
      <c r="L1" s="26" t="s">
        <v>92</v>
      </c>
      <c r="M1" s="26" t="s">
        <v>98</v>
      </c>
      <c r="N1" s="26" t="s">
        <v>93</v>
      </c>
      <c r="O1" s="26" t="s">
        <v>99</v>
      </c>
      <c r="P1" s="26" t="s">
        <v>94</v>
      </c>
      <c r="Q1" s="27" t="s">
        <v>99</v>
      </c>
      <c r="R1" s="26" t="s">
        <v>95</v>
      </c>
      <c r="S1" s="27" t="s">
        <v>99</v>
      </c>
      <c r="T1" s="26" t="s">
        <v>96</v>
      </c>
      <c r="U1" s="27" t="s">
        <v>99</v>
      </c>
      <c r="V1" s="26" t="s">
        <v>97</v>
      </c>
      <c r="W1" s="26" t="s">
        <v>99</v>
      </c>
      <c r="X1" s="39" t="s">
        <v>113</v>
      </c>
      <c r="Y1" s="26" t="s">
        <v>99</v>
      </c>
      <c r="Z1" s="39" t="s">
        <v>116</v>
      </c>
      <c r="AA1" s="26" t="s">
        <v>99</v>
      </c>
      <c r="AB1" s="66" t="s">
        <v>128</v>
      </c>
      <c r="AC1" s="26" t="s">
        <v>99</v>
      </c>
    </row>
    <row r="2" spans="1:29" ht="30.75" customHeight="1" thickBot="1" x14ac:dyDescent="0.3">
      <c r="A2" s="19">
        <v>1</v>
      </c>
      <c r="B2" s="18" t="s">
        <v>75</v>
      </c>
      <c r="C2" s="28">
        <v>1368</v>
      </c>
      <c r="D2" s="28">
        <v>1089</v>
      </c>
      <c r="E2" s="28">
        <v>1070</v>
      </c>
      <c r="F2" s="28">
        <v>1520</v>
      </c>
      <c r="G2" s="28">
        <v>1746</v>
      </c>
      <c r="H2" s="28">
        <v>1368</v>
      </c>
      <c r="I2" s="59">
        <v>1796.9399999999998</v>
      </c>
      <c r="J2" s="57">
        <v>495.95</v>
      </c>
      <c r="K2" s="64">
        <f>SUM(C2:J2)</f>
        <v>10453.890000000001</v>
      </c>
      <c r="L2" s="30">
        <v>1376</v>
      </c>
      <c r="M2" s="31">
        <f>L2/C2*100</f>
        <v>100.58479532163742</v>
      </c>
      <c r="N2" s="30">
        <v>1119</v>
      </c>
      <c r="O2" s="31">
        <f>N2/D2*100</f>
        <v>102.75482093663912</v>
      </c>
      <c r="P2" s="30">
        <v>1081</v>
      </c>
      <c r="Q2" s="31">
        <f>P2/E2*100</f>
        <v>101.02803738317756</v>
      </c>
      <c r="R2" s="30">
        <v>1620</v>
      </c>
      <c r="S2" s="65">
        <f>R2/F2*100</f>
        <v>106.57894736842107</v>
      </c>
      <c r="T2" s="30">
        <v>1895</v>
      </c>
      <c r="U2" s="80">
        <f>T2/G2*100</f>
        <v>108.53379152348224</v>
      </c>
      <c r="V2" s="30">
        <v>1437</v>
      </c>
      <c r="W2" s="31">
        <f>V2/H2*100</f>
        <v>105.04385964912282</v>
      </c>
      <c r="X2" s="61">
        <v>1896.17</v>
      </c>
      <c r="Y2" s="31">
        <f>X2/I2*100</f>
        <v>105.52216545905819</v>
      </c>
      <c r="Z2" s="61">
        <v>506.15000000000003</v>
      </c>
      <c r="AA2" s="31">
        <f>Z2/J2*100</f>
        <v>102.05665893739288</v>
      </c>
      <c r="AB2" s="67">
        <f>L2+N2+P2+R2+T2+V2+X2+Z2</f>
        <v>10930.32</v>
      </c>
      <c r="AC2" s="31">
        <f>AB2/K2*100</f>
        <v>104.55744225355346</v>
      </c>
    </row>
    <row r="3" spans="1:29" ht="15.75" thickBot="1" x14ac:dyDescent="0.3">
      <c r="A3" s="19">
        <f>A2+1</f>
        <v>2</v>
      </c>
      <c r="B3" s="18" t="s">
        <v>87</v>
      </c>
      <c r="C3" s="28">
        <v>1211</v>
      </c>
      <c r="D3" s="28">
        <v>1083</v>
      </c>
      <c r="E3" s="28">
        <v>927</v>
      </c>
      <c r="F3" s="28">
        <v>1185</v>
      </c>
      <c r="G3" s="28">
        <v>1629</v>
      </c>
      <c r="H3" s="28">
        <v>1261</v>
      </c>
      <c r="I3" s="59">
        <v>1914.86</v>
      </c>
      <c r="J3" s="57">
        <v>499.4</v>
      </c>
      <c r="K3" s="64">
        <f>SUM(C3:J3)</f>
        <v>9710.26</v>
      </c>
      <c r="L3" s="30">
        <v>1222</v>
      </c>
      <c r="M3" s="31">
        <f>L3/C3*100</f>
        <v>100.90834021469858</v>
      </c>
      <c r="N3" s="30">
        <v>1093</v>
      </c>
      <c r="O3" s="31">
        <f>N3/D3*100</f>
        <v>100.92336103416434</v>
      </c>
      <c r="P3" s="30">
        <v>965</v>
      </c>
      <c r="Q3" s="31">
        <f>P3/E3*100</f>
        <v>104.09924487594391</v>
      </c>
      <c r="R3" s="30">
        <v>1268</v>
      </c>
      <c r="S3" s="65">
        <f>R3/F3*100</f>
        <v>107.00421940928271</v>
      </c>
      <c r="T3" s="30">
        <v>1671</v>
      </c>
      <c r="U3" s="80">
        <f>T3/G3*100</f>
        <v>102.57826887661142</v>
      </c>
      <c r="V3" s="30">
        <v>1298</v>
      </c>
      <c r="W3" s="31">
        <f>V3/H3*100</f>
        <v>102.93417922283901</v>
      </c>
      <c r="X3" s="61">
        <v>1977.1399999999999</v>
      </c>
      <c r="Y3" s="31">
        <f>X3/I3*100</f>
        <v>103.25245709869128</v>
      </c>
      <c r="Z3" s="61">
        <v>521.45000000000005</v>
      </c>
      <c r="AA3" s="31">
        <f>Z3/J3*100</f>
        <v>104.41529835802964</v>
      </c>
      <c r="AB3" s="67">
        <f>L3+N3+P3+R3+T3+V3+X3+Z3</f>
        <v>10015.59</v>
      </c>
      <c r="AC3" s="31">
        <f>AB3/K3*100</f>
        <v>103.14440602002418</v>
      </c>
    </row>
    <row r="4" spans="1:29" ht="21.75" thickBot="1" x14ac:dyDescent="0.3">
      <c r="A4" s="19">
        <f>A3+1</f>
        <v>3</v>
      </c>
      <c r="B4" s="18" t="s">
        <v>30</v>
      </c>
      <c r="C4" s="28">
        <v>1420</v>
      </c>
      <c r="D4" s="28">
        <v>1214</v>
      </c>
      <c r="E4" s="28">
        <v>1105</v>
      </c>
      <c r="F4" s="28">
        <v>1667</v>
      </c>
      <c r="G4" s="28">
        <v>1773</v>
      </c>
      <c r="H4" s="28">
        <v>2701</v>
      </c>
      <c r="I4" s="59">
        <v>1521.1399999999999</v>
      </c>
      <c r="J4" s="57">
        <v>527.55000000000007</v>
      </c>
      <c r="K4" s="64">
        <f>SUM(C4:J4)</f>
        <v>11928.689999999999</v>
      </c>
      <c r="L4" s="30">
        <v>1597</v>
      </c>
      <c r="M4" s="31">
        <f>L4/C4*100</f>
        <v>112.46478873239437</v>
      </c>
      <c r="N4" s="30">
        <v>1208</v>
      </c>
      <c r="O4" s="31">
        <f>N4/D4*100</f>
        <v>99.505766062602959</v>
      </c>
      <c r="P4" s="30">
        <v>1129</v>
      </c>
      <c r="Q4" s="31">
        <f>P4/E4*100</f>
        <v>102.17194570135746</v>
      </c>
      <c r="R4" s="30">
        <v>1648</v>
      </c>
      <c r="S4" s="65">
        <f>R4/F4*100</f>
        <v>98.860227954409112</v>
      </c>
      <c r="T4" s="30">
        <v>2104</v>
      </c>
      <c r="U4" s="80">
        <f>T4/G4*100</f>
        <v>118.66892272983645</v>
      </c>
      <c r="V4" s="30">
        <v>2810</v>
      </c>
      <c r="W4" s="31">
        <f>V4/H4*100</f>
        <v>104.03554239170678</v>
      </c>
      <c r="X4" s="61">
        <v>1562.65</v>
      </c>
      <c r="Y4" s="31">
        <f>X4/I4*100</f>
        <v>102.72887439683396</v>
      </c>
      <c r="Z4" s="61">
        <v>509.65000000000003</v>
      </c>
      <c r="AA4" s="31">
        <f>Z4/J4*100</f>
        <v>96.606956686569987</v>
      </c>
      <c r="AB4" s="67">
        <f>L4+N4+P4+R4+T4+V4+X4+Z4</f>
        <v>12568.3</v>
      </c>
      <c r="AC4" s="31">
        <f>AB4/K4*100</f>
        <v>105.36194670160764</v>
      </c>
    </row>
    <row r="5" spans="1:29" ht="42.75" thickBot="1" x14ac:dyDescent="0.3">
      <c r="A5" s="19">
        <f>A4+1</f>
        <v>4</v>
      </c>
      <c r="B5" s="18" t="s">
        <v>33</v>
      </c>
      <c r="C5" s="28">
        <v>1384</v>
      </c>
      <c r="D5" s="28">
        <v>1199</v>
      </c>
      <c r="E5" s="28">
        <v>1091</v>
      </c>
      <c r="F5" s="28">
        <v>1646</v>
      </c>
      <c r="G5" s="28">
        <v>1731</v>
      </c>
      <c r="H5" s="28">
        <v>2731</v>
      </c>
      <c r="I5" s="59">
        <v>1486.5099999999998</v>
      </c>
      <c r="J5" s="57">
        <v>507.35</v>
      </c>
      <c r="K5" s="64">
        <f>SUM(C5:J5)</f>
        <v>11775.86</v>
      </c>
      <c r="L5" s="30">
        <v>1570</v>
      </c>
      <c r="M5" s="31">
        <f>L5/C5*100</f>
        <v>113.43930635838151</v>
      </c>
      <c r="N5" s="30">
        <v>1194</v>
      </c>
      <c r="O5" s="31">
        <f>N5/D5*100</f>
        <v>99.582985821517937</v>
      </c>
      <c r="P5" s="30">
        <v>1116</v>
      </c>
      <c r="Q5" s="31">
        <f>P5/E5*100</f>
        <v>102.29147571035746</v>
      </c>
      <c r="R5" s="30">
        <v>1631</v>
      </c>
      <c r="S5" s="65">
        <f>R5/F5*100</f>
        <v>99.088699878493316</v>
      </c>
      <c r="T5" s="30">
        <v>2074</v>
      </c>
      <c r="U5" s="80">
        <f>T5/G5*100</f>
        <v>119.81513575967648</v>
      </c>
      <c r="V5" s="30">
        <v>2038</v>
      </c>
      <c r="W5" s="31">
        <f>V5/H5*100</f>
        <v>74.624679604540461</v>
      </c>
      <c r="X5" s="61">
        <v>1528.58</v>
      </c>
      <c r="Y5" s="31">
        <f>X5/I5*100</f>
        <v>102.83011886902882</v>
      </c>
      <c r="Z5" s="61">
        <v>486.5</v>
      </c>
      <c r="AA5" s="31">
        <f>Z5/J5*100</f>
        <v>95.890410958904098</v>
      </c>
      <c r="AB5" s="67">
        <f>L5+N5+P5+R5+T5+V5+X5+Z5</f>
        <v>11638.08</v>
      </c>
      <c r="AC5" s="31">
        <f>AB5/K5*100</f>
        <v>98.829979296628849</v>
      </c>
    </row>
    <row r="6" spans="1:29" ht="21.75" thickBot="1" x14ac:dyDescent="0.3">
      <c r="A6" s="19">
        <f>A5+1</f>
        <v>5</v>
      </c>
      <c r="B6" s="18" t="s">
        <v>39</v>
      </c>
      <c r="C6" s="28">
        <v>1368</v>
      </c>
      <c r="D6" s="28">
        <v>1032</v>
      </c>
      <c r="E6" s="28">
        <v>988</v>
      </c>
      <c r="F6" s="28">
        <v>2185</v>
      </c>
      <c r="G6" s="28">
        <v>2457</v>
      </c>
      <c r="H6" s="28">
        <v>1536</v>
      </c>
      <c r="I6" s="59">
        <v>1606.3400000000001</v>
      </c>
      <c r="J6" s="57">
        <v>646.65000000000009</v>
      </c>
      <c r="K6" s="64">
        <f>SUM(C6:J6)</f>
        <v>11818.99</v>
      </c>
      <c r="L6" s="30">
        <v>1358</v>
      </c>
      <c r="M6" s="31">
        <f>L6/C6*100</f>
        <v>99.269005847953224</v>
      </c>
      <c r="N6" s="30">
        <v>1109</v>
      </c>
      <c r="O6" s="31">
        <f>N6/D6*100</f>
        <v>107.46124031007751</v>
      </c>
      <c r="P6" s="30">
        <v>883</v>
      </c>
      <c r="Q6" s="31">
        <f>P6/E6*100</f>
        <v>89.372469635627525</v>
      </c>
      <c r="R6" s="30">
        <v>2104</v>
      </c>
      <c r="S6" s="65">
        <f>R6/F6*100</f>
        <v>96.292906178489702</v>
      </c>
      <c r="T6" s="30">
        <v>2292</v>
      </c>
      <c r="U6" s="80">
        <f>T6/G6*100</f>
        <v>93.28449328449328</v>
      </c>
      <c r="V6" s="30">
        <v>1425</v>
      </c>
      <c r="W6" s="31">
        <f>V6/H6*100</f>
        <v>92.7734375</v>
      </c>
      <c r="X6" s="61">
        <v>1574.54</v>
      </c>
      <c r="Y6" s="31">
        <f>X6/I6*100</f>
        <v>98.020344385372951</v>
      </c>
      <c r="Z6" s="61">
        <v>592.15000000000009</v>
      </c>
      <c r="AA6" s="31">
        <f>Z6/J6*100</f>
        <v>91.571947730611612</v>
      </c>
      <c r="AB6" s="67">
        <f>L6+N6+P6+R6+T6+V6+X6+Z6</f>
        <v>11337.69</v>
      </c>
      <c r="AC6" s="31">
        <f>AB6/K6*100</f>
        <v>95.927740018394132</v>
      </c>
    </row>
    <row r="7" spans="1:29" ht="21.75" thickBot="1" x14ac:dyDescent="0.3">
      <c r="A7" s="19">
        <f>A6+1</f>
        <v>6</v>
      </c>
      <c r="B7" s="18" t="s">
        <v>76</v>
      </c>
      <c r="C7" s="28">
        <v>1597</v>
      </c>
      <c r="D7" s="28">
        <v>1016</v>
      </c>
      <c r="E7" s="28">
        <v>1030</v>
      </c>
      <c r="F7" s="28">
        <v>1370</v>
      </c>
      <c r="G7" s="28">
        <v>2027</v>
      </c>
      <c r="H7" s="28">
        <v>1305</v>
      </c>
      <c r="I7" s="59">
        <v>1699.9099999999999</v>
      </c>
      <c r="J7" s="57">
        <v>365.90000000000003</v>
      </c>
      <c r="K7" s="64">
        <f>SUM(C7:J7)</f>
        <v>10410.81</v>
      </c>
      <c r="L7" s="30">
        <v>1698</v>
      </c>
      <c r="M7" s="31">
        <f>L7/C7*100</f>
        <v>106.32435817157169</v>
      </c>
      <c r="N7" s="30">
        <v>1080</v>
      </c>
      <c r="O7" s="31">
        <f>N7/D7*100</f>
        <v>106.29921259842521</v>
      </c>
      <c r="P7" s="30">
        <v>1072</v>
      </c>
      <c r="Q7" s="31">
        <f>P7/E7*100</f>
        <v>104.07766990291263</v>
      </c>
      <c r="R7" s="30">
        <v>1370</v>
      </c>
      <c r="S7" s="65">
        <f>R7/F7*100</f>
        <v>100</v>
      </c>
      <c r="T7" s="30">
        <v>2200</v>
      </c>
      <c r="U7" s="80">
        <f>T7/G7*100</f>
        <v>108.53478046373952</v>
      </c>
      <c r="V7" s="30">
        <v>1357</v>
      </c>
      <c r="W7" s="31">
        <f>V7/H7*100</f>
        <v>103.98467432950191</v>
      </c>
      <c r="X7" s="61">
        <v>1748.67</v>
      </c>
      <c r="Y7" s="31">
        <f>X7/I7*100</f>
        <v>102.86838714990796</v>
      </c>
      <c r="Z7" s="61">
        <v>373.15</v>
      </c>
      <c r="AA7" s="31">
        <f>Z7/J7*100</f>
        <v>101.98141568734624</v>
      </c>
      <c r="AB7" s="67">
        <f>L7+N7+P7+R7+T7+V7+X7+Z7</f>
        <v>10898.82</v>
      </c>
      <c r="AC7" s="31">
        <f>AB7/K7*100</f>
        <v>104.68753151772052</v>
      </c>
    </row>
    <row r="8" spans="1:29" ht="15.75" thickBot="1" x14ac:dyDescent="0.3">
      <c r="A8" s="19">
        <f>A7+1</f>
        <v>7</v>
      </c>
      <c r="B8" s="18" t="s">
        <v>21</v>
      </c>
      <c r="C8" s="28">
        <v>1916</v>
      </c>
      <c r="D8" s="28">
        <v>1294</v>
      </c>
      <c r="E8" s="28">
        <v>1262</v>
      </c>
      <c r="F8" s="28">
        <v>1819</v>
      </c>
      <c r="G8" s="28">
        <v>2347</v>
      </c>
      <c r="H8" s="28">
        <v>2155</v>
      </c>
      <c r="I8" s="59">
        <v>1885.33</v>
      </c>
      <c r="J8" s="57">
        <v>378.95000000000005</v>
      </c>
      <c r="K8" s="64">
        <f>SUM(C8:J8)</f>
        <v>13057.28</v>
      </c>
      <c r="L8" s="30">
        <v>1929</v>
      </c>
      <c r="M8" s="31">
        <f>L8/C8*100</f>
        <v>100.67849686847599</v>
      </c>
      <c r="N8" s="30">
        <v>1346</v>
      </c>
      <c r="O8" s="31">
        <f>N8/D8*100</f>
        <v>104.01854714064915</v>
      </c>
      <c r="P8" s="30">
        <v>1261</v>
      </c>
      <c r="Q8" s="31">
        <f>P8/E8*100</f>
        <v>99.920760697305866</v>
      </c>
      <c r="R8" s="30">
        <v>1824</v>
      </c>
      <c r="S8" s="65">
        <f>R8/F8*100</f>
        <v>100.27487630566245</v>
      </c>
      <c r="T8" s="30">
        <v>2394</v>
      </c>
      <c r="U8" s="80">
        <f>T8/G8*100</f>
        <v>102.002556455049</v>
      </c>
      <c r="V8" s="30">
        <v>2254</v>
      </c>
      <c r="W8" s="31">
        <f>V8/H8*100</f>
        <v>104.5939675174014</v>
      </c>
      <c r="X8" s="61">
        <v>1928.61</v>
      </c>
      <c r="Y8" s="31">
        <f>X8/I8*100</f>
        <v>102.2956193345462</v>
      </c>
      <c r="Z8" s="61">
        <v>399.6</v>
      </c>
      <c r="AA8" s="31">
        <f>Z8/J8*100</f>
        <v>105.44926771341865</v>
      </c>
      <c r="AB8" s="67">
        <f>L8+N8+P8+R8+T8+V8+X8+Z8</f>
        <v>13336.210000000001</v>
      </c>
      <c r="AC8" s="31">
        <f>AB8/K8*100</f>
        <v>102.13620294578962</v>
      </c>
    </row>
    <row r="9" spans="1:29" ht="21.75" thickBot="1" x14ac:dyDescent="0.3">
      <c r="A9" s="19">
        <f>A8+1</f>
        <v>8</v>
      </c>
      <c r="B9" s="18" t="s">
        <v>57</v>
      </c>
      <c r="C9" s="28">
        <v>1924</v>
      </c>
      <c r="D9" s="28">
        <v>1197</v>
      </c>
      <c r="E9" s="28">
        <v>1158</v>
      </c>
      <c r="F9" s="28">
        <v>1398</v>
      </c>
      <c r="G9" s="28">
        <v>1853</v>
      </c>
      <c r="H9" s="28">
        <v>1577</v>
      </c>
      <c r="I9" s="59">
        <v>1780.7600000000002</v>
      </c>
      <c r="J9" s="57">
        <v>501.65</v>
      </c>
      <c r="K9" s="64">
        <f>SUM(C9:J9)</f>
        <v>11389.41</v>
      </c>
      <c r="L9" s="30">
        <v>2049</v>
      </c>
      <c r="M9" s="31">
        <f>L9/C9*100</f>
        <v>106.4968814968815</v>
      </c>
      <c r="N9" s="30">
        <v>1220</v>
      </c>
      <c r="O9" s="31">
        <f>N9/D9*100</f>
        <v>101.92147034252297</v>
      </c>
      <c r="P9" s="30">
        <v>1189</v>
      </c>
      <c r="Q9" s="31">
        <f>P9/E9*100</f>
        <v>102.67702936096718</v>
      </c>
      <c r="R9" s="30">
        <v>1504</v>
      </c>
      <c r="S9" s="65">
        <f>R9/F9*100</f>
        <v>107.58226037195995</v>
      </c>
      <c r="T9" s="30">
        <v>1925</v>
      </c>
      <c r="U9" s="80">
        <f>T9/G9*100</f>
        <v>103.88559093362116</v>
      </c>
      <c r="V9" s="30">
        <v>1610</v>
      </c>
      <c r="W9" s="31">
        <f>V9/H9*100</f>
        <v>102.09258084971464</v>
      </c>
      <c r="X9" s="61">
        <v>1928.8600000000001</v>
      </c>
      <c r="Y9" s="31">
        <f>X9/I9*100</f>
        <v>108.31667377973449</v>
      </c>
      <c r="Z9" s="61">
        <v>509.85</v>
      </c>
      <c r="AA9" s="31">
        <f>Z9/J9*100</f>
        <v>101.63460580085717</v>
      </c>
      <c r="AB9" s="67">
        <f>L9+N9+P9+R9+T9+V9+X9+Z9</f>
        <v>11935.710000000001</v>
      </c>
      <c r="AC9" s="31">
        <f>AB9/K9*100</f>
        <v>104.79656101589107</v>
      </c>
    </row>
    <row r="10" spans="1:29" ht="21.75" thickBot="1" x14ac:dyDescent="0.3">
      <c r="A10" s="19">
        <f>A9+1</f>
        <v>9</v>
      </c>
      <c r="B10" s="18" t="s">
        <v>80</v>
      </c>
      <c r="C10" s="28">
        <v>1391</v>
      </c>
      <c r="D10" s="28">
        <v>1043</v>
      </c>
      <c r="E10" s="28">
        <v>1153</v>
      </c>
      <c r="F10" s="28">
        <v>1725</v>
      </c>
      <c r="G10" s="28">
        <v>1280</v>
      </c>
      <c r="H10" s="28">
        <v>1385</v>
      </c>
      <c r="I10" s="59">
        <v>1667.41</v>
      </c>
      <c r="J10" s="57">
        <v>532.15000000000009</v>
      </c>
      <c r="K10" s="64">
        <f>SUM(C10:J10)</f>
        <v>10176.56</v>
      </c>
      <c r="L10" s="30">
        <v>1415</v>
      </c>
      <c r="M10" s="31">
        <f>L10/C10*100</f>
        <v>101.72537742631201</v>
      </c>
      <c r="N10" s="30">
        <v>1106</v>
      </c>
      <c r="O10" s="31">
        <f>N10/D10*100</f>
        <v>106.04026845637584</v>
      </c>
      <c r="P10" s="30">
        <v>1088</v>
      </c>
      <c r="Q10" s="31">
        <f>P10/E10*100</f>
        <v>94.362532523850831</v>
      </c>
      <c r="R10" s="30">
        <v>1700</v>
      </c>
      <c r="S10" s="65">
        <f>R10/F10*100</f>
        <v>98.550724637681171</v>
      </c>
      <c r="T10" s="30">
        <v>1348</v>
      </c>
      <c r="U10" s="80">
        <f>T10/G10*100</f>
        <v>105.31250000000001</v>
      </c>
      <c r="V10" s="30">
        <v>1470</v>
      </c>
      <c r="W10" s="31">
        <f>V10/H10*100</f>
        <v>106.13718411552347</v>
      </c>
      <c r="X10" s="61">
        <v>1739.6399999999999</v>
      </c>
      <c r="Y10" s="31">
        <f>X10/I10*100</f>
        <v>104.33186798687784</v>
      </c>
      <c r="Z10" s="61">
        <v>565.20000000000005</v>
      </c>
      <c r="AA10" s="31">
        <f>Z10/J10*100</f>
        <v>106.21065489053838</v>
      </c>
      <c r="AB10" s="67">
        <f>L10+N10+P10+R10+T10+V10+X10+Z10</f>
        <v>10431.84</v>
      </c>
      <c r="AC10" s="31">
        <f>AB10/K10*100</f>
        <v>102.50850975182185</v>
      </c>
    </row>
    <row r="11" spans="1:29" ht="21.75" thickBot="1" x14ac:dyDescent="0.3">
      <c r="A11" s="19">
        <f>A10+1</f>
        <v>10</v>
      </c>
      <c r="B11" s="18" t="s">
        <v>37</v>
      </c>
      <c r="C11" s="28">
        <v>1654</v>
      </c>
      <c r="D11" s="28">
        <v>1107</v>
      </c>
      <c r="E11" s="28">
        <v>1265</v>
      </c>
      <c r="F11" s="28">
        <v>1612</v>
      </c>
      <c r="G11" s="28">
        <v>1870</v>
      </c>
      <c r="H11" s="28">
        <v>2149</v>
      </c>
      <c r="I11" s="59">
        <v>1549.7900000000002</v>
      </c>
      <c r="J11" s="57">
        <v>545.45000000000005</v>
      </c>
      <c r="K11" s="64">
        <f>SUM(C11:J11)</f>
        <v>11752.240000000002</v>
      </c>
      <c r="L11" s="30">
        <v>1653</v>
      </c>
      <c r="M11" s="31">
        <f>L11/C11*100</f>
        <v>99.939540507859732</v>
      </c>
      <c r="N11" s="30">
        <v>1193</v>
      </c>
      <c r="O11" s="31">
        <f>N11/D11*100</f>
        <v>107.76874435411021</v>
      </c>
      <c r="P11" s="30">
        <v>1284</v>
      </c>
      <c r="Q11" s="31">
        <f>P11/E11*100</f>
        <v>101.50197628458497</v>
      </c>
      <c r="R11" s="30">
        <v>1632</v>
      </c>
      <c r="S11" s="65">
        <f>R11/F11*100</f>
        <v>101.24069478908189</v>
      </c>
      <c r="T11" s="30">
        <v>1986</v>
      </c>
      <c r="U11" s="80">
        <f>T11/G11*100</f>
        <v>106.20320855614973</v>
      </c>
      <c r="V11" s="30">
        <v>2297</v>
      </c>
      <c r="W11" s="31">
        <f>V11/H11*100</f>
        <v>106.8869241507678</v>
      </c>
      <c r="X11" s="61">
        <v>1608.3400000000001</v>
      </c>
      <c r="Y11" s="31">
        <f>X11/I11*100</f>
        <v>103.77793120358241</v>
      </c>
      <c r="Z11" s="61">
        <v>586.75</v>
      </c>
      <c r="AA11" s="31">
        <f>Z11/J11*100</f>
        <v>107.5717297644147</v>
      </c>
      <c r="AB11" s="67">
        <f>L11+N11+P11+R11+T11+V11+X11+Z11</f>
        <v>12240.09</v>
      </c>
      <c r="AC11" s="31">
        <f>AB11/K11*100</f>
        <v>104.1511235304929</v>
      </c>
    </row>
    <row r="12" spans="1:29" ht="21.75" thickBot="1" x14ac:dyDescent="0.3">
      <c r="A12" s="19">
        <f>A11+1</f>
        <v>11</v>
      </c>
      <c r="B12" s="18" t="s">
        <v>64</v>
      </c>
      <c r="C12" s="28">
        <v>1566</v>
      </c>
      <c r="D12" s="28">
        <v>940</v>
      </c>
      <c r="E12" s="28">
        <v>1030</v>
      </c>
      <c r="F12" s="28">
        <v>1600</v>
      </c>
      <c r="G12" s="28">
        <v>2092</v>
      </c>
      <c r="H12" s="28">
        <v>1520</v>
      </c>
      <c r="I12" s="59">
        <v>1240.8400000000001</v>
      </c>
      <c r="J12" s="57">
        <v>420.75</v>
      </c>
      <c r="K12" s="64">
        <f>SUM(C12:J12)</f>
        <v>10409.59</v>
      </c>
      <c r="L12" s="30">
        <v>1459</v>
      </c>
      <c r="M12" s="31">
        <f>L12/C12*100</f>
        <v>93.167305236270764</v>
      </c>
      <c r="N12" s="30">
        <v>914</v>
      </c>
      <c r="O12" s="31">
        <f>N12/D12*100</f>
        <v>97.234042553191486</v>
      </c>
      <c r="P12" s="30">
        <v>1032</v>
      </c>
      <c r="Q12" s="31">
        <f>P12/E12*100</f>
        <v>100.19417475728156</v>
      </c>
      <c r="R12" s="30">
        <v>1569</v>
      </c>
      <c r="S12" s="65">
        <f>R12/F12*100</f>
        <v>98.0625</v>
      </c>
      <c r="T12" s="30">
        <v>2048</v>
      </c>
      <c r="U12" s="80">
        <f>T12/G12*100</f>
        <v>97.896749521988525</v>
      </c>
      <c r="V12" s="30">
        <v>1606</v>
      </c>
      <c r="W12" s="31">
        <f>V12/H12*100</f>
        <v>105.65789473684211</v>
      </c>
      <c r="X12" s="61">
        <v>1296.6100000000001</v>
      </c>
      <c r="Y12" s="31">
        <f>X12/I12*100</f>
        <v>104.4945359595113</v>
      </c>
      <c r="Z12" s="61">
        <v>442</v>
      </c>
      <c r="AA12" s="31">
        <f>Z12/J12*100</f>
        <v>105.05050505050507</v>
      </c>
      <c r="AB12" s="67">
        <f>L12+N12+P12+R12+T12+V12+X12+Z12</f>
        <v>10366.61</v>
      </c>
      <c r="AC12" s="31">
        <f>AB12/K12*100</f>
        <v>99.587111500068687</v>
      </c>
    </row>
    <row r="13" spans="1:29" ht="15.75" thickBot="1" x14ac:dyDescent="0.3">
      <c r="A13" s="19">
        <f>A12+1</f>
        <v>12</v>
      </c>
      <c r="B13" s="18" t="s">
        <v>23</v>
      </c>
      <c r="C13" s="28">
        <v>1194</v>
      </c>
      <c r="D13" s="28">
        <v>1068</v>
      </c>
      <c r="E13" s="28">
        <v>1191</v>
      </c>
      <c r="F13" s="28">
        <v>1522</v>
      </c>
      <c r="G13" s="28">
        <v>3052</v>
      </c>
      <c r="H13" s="28">
        <v>2097</v>
      </c>
      <c r="I13" s="59">
        <v>1044.68</v>
      </c>
      <c r="J13" s="57">
        <v>400.20000000000005</v>
      </c>
      <c r="K13" s="64">
        <f>SUM(C13:J13)</f>
        <v>11568.880000000001</v>
      </c>
      <c r="L13" s="30">
        <v>1227</v>
      </c>
      <c r="M13" s="31">
        <f>L13/C13*100</f>
        <v>102.76381909547739</v>
      </c>
      <c r="N13" s="30">
        <v>901</v>
      </c>
      <c r="O13" s="31">
        <f>N13/D13*100</f>
        <v>84.363295880149821</v>
      </c>
      <c r="P13" s="30">
        <v>1145</v>
      </c>
      <c r="Q13" s="31">
        <f>P13/E13*100</f>
        <v>96.137699412258598</v>
      </c>
      <c r="R13" s="30">
        <v>1635</v>
      </c>
      <c r="S13" s="65">
        <f>R13/F13*100</f>
        <v>107.42444152431013</v>
      </c>
      <c r="T13" s="30">
        <v>2638</v>
      </c>
      <c r="U13" s="80">
        <f>T13/G13*100</f>
        <v>86.435124508518996</v>
      </c>
      <c r="V13" s="30">
        <v>2156</v>
      </c>
      <c r="W13" s="31">
        <f>V13/H13*100</f>
        <v>102.8135431568908</v>
      </c>
      <c r="X13" s="61">
        <v>1090.8200000000002</v>
      </c>
      <c r="Y13" s="31">
        <f>X13/I13*100</f>
        <v>104.41666347589693</v>
      </c>
      <c r="Z13" s="61">
        <v>335.34999999999997</v>
      </c>
      <c r="AA13" s="31">
        <f>Z13/J13*100</f>
        <v>83.795602198900525</v>
      </c>
      <c r="AB13" s="67">
        <f>L13+N13+P13+R13+T13+V13+X13+Z13</f>
        <v>11128.17</v>
      </c>
      <c r="AC13" s="31">
        <f>AB13/K13*100</f>
        <v>96.190556043454507</v>
      </c>
    </row>
    <row r="14" spans="1:29" s="167" customFormat="1" ht="15.75" thickBot="1" x14ac:dyDescent="0.3">
      <c r="A14" s="156">
        <f>A13+1</f>
        <v>13</v>
      </c>
      <c r="B14" s="157" t="s">
        <v>36</v>
      </c>
      <c r="C14" s="158">
        <v>1650</v>
      </c>
      <c r="D14" s="158">
        <v>1096</v>
      </c>
      <c r="E14" s="158">
        <v>1217</v>
      </c>
      <c r="F14" s="158">
        <v>1871</v>
      </c>
      <c r="G14" s="158">
        <v>2001</v>
      </c>
      <c r="H14" s="158">
        <v>1775</v>
      </c>
      <c r="I14" s="159">
        <v>1740.42</v>
      </c>
      <c r="J14" s="160">
        <v>443.54999999999995</v>
      </c>
      <c r="K14" s="161">
        <f>SUM(C14:J14)</f>
        <v>11793.97</v>
      </c>
      <c r="L14" s="162">
        <v>1761</v>
      </c>
      <c r="M14" s="163">
        <f>L14/C14*100</f>
        <v>106.72727272727273</v>
      </c>
      <c r="N14" s="162">
        <v>1127</v>
      </c>
      <c r="O14" s="163">
        <f>N14/D14*100</f>
        <v>102.82846715328466</v>
      </c>
      <c r="P14" s="162">
        <v>1274</v>
      </c>
      <c r="Q14" s="163">
        <f>P14/E14*100</f>
        <v>104.68364831552999</v>
      </c>
      <c r="R14" s="162">
        <v>1862</v>
      </c>
      <c r="S14" s="164">
        <f>R14/F14*100</f>
        <v>99.518973810796368</v>
      </c>
      <c r="T14" s="162">
        <v>2213</v>
      </c>
      <c r="U14" s="165">
        <f>T14/G14*100</f>
        <v>110.59470264867566</v>
      </c>
      <c r="V14" s="162">
        <v>1895</v>
      </c>
      <c r="W14" s="163">
        <f>V14/H14*100</f>
        <v>106.76056338028168</v>
      </c>
      <c r="X14" s="166">
        <v>1875.58</v>
      </c>
      <c r="Y14" s="163">
        <f>X14/I14*100</f>
        <v>107.76594155433745</v>
      </c>
      <c r="Z14" s="166">
        <v>477.25</v>
      </c>
      <c r="AA14" s="163">
        <f>Z14/J14*100</f>
        <v>107.59779055348891</v>
      </c>
      <c r="AB14" s="166">
        <f>L14+N14+P14+R14+T14+V14+X14+Z14</f>
        <v>12484.83</v>
      </c>
      <c r="AC14" s="163">
        <f>AB14/K14*100</f>
        <v>105.85773916670978</v>
      </c>
    </row>
    <row r="15" spans="1:29" ht="15.75" thickBot="1" x14ac:dyDescent="0.3">
      <c r="A15" s="19">
        <f>A14+1</f>
        <v>14</v>
      </c>
      <c r="B15" s="18" t="s">
        <v>20</v>
      </c>
      <c r="C15" s="28">
        <v>2173</v>
      </c>
      <c r="D15" s="28">
        <v>1230</v>
      </c>
      <c r="E15" s="28">
        <v>1266</v>
      </c>
      <c r="F15" s="28">
        <v>1652</v>
      </c>
      <c r="G15" s="28">
        <v>2665</v>
      </c>
      <c r="H15" s="28">
        <v>1822</v>
      </c>
      <c r="I15" s="59">
        <v>1960.47</v>
      </c>
      <c r="J15" s="57">
        <v>502.65</v>
      </c>
      <c r="K15" s="64">
        <f>SUM(C15:J15)</f>
        <v>13271.119999999999</v>
      </c>
      <c r="L15" s="30">
        <v>2320</v>
      </c>
      <c r="M15" s="31">
        <f>L15/C15*100</f>
        <v>106.76484123331799</v>
      </c>
      <c r="N15" s="30">
        <v>1272</v>
      </c>
      <c r="O15" s="31">
        <f>N15/D15*100</f>
        <v>103.41463414634147</v>
      </c>
      <c r="P15" s="30">
        <v>1266</v>
      </c>
      <c r="Q15" s="31">
        <f>P15/E15*100</f>
        <v>100</v>
      </c>
      <c r="R15" s="30">
        <v>1651</v>
      </c>
      <c r="S15" s="65">
        <f>R15/F15*100</f>
        <v>99.939467312348668</v>
      </c>
      <c r="T15" s="30">
        <v>2779</v>
      </c>
      <c r="U15" s="80">
        <f>T15/G15*100</f>
        <v>104.27767354596622</v>
      </c>
      <c r="V15" s="30">
        <v>1892</v>
      </c>
      <c r="W15" s="31">
        <f>V15/H15*100</f>
        <v>103.84193194291986</v>
      </c>
      <c r="X15" s="61">
        <v>2355.2600000000002</v>
      </c>
      <c r="Y15" s="31">
        <f>X15/I15*100</f>
        <v>120.13751804414248</v>
      </c>
      <c r="Z15" s="61">
        <v>472.9</v>
      </c>
      <c r="AA15" s="31">
        <f>Z15/J15*100</f>
        <v>94.081368745648064</v>
      </c>
      <c r="AB15" s="67">
        <f>L15+N15+P15+R15+T15+V15+X15+Z15</f>
        <v>14008.16</v>
      </c>
      <c r="AC15" s="31">
        <f>AB15/K15*100</f>
        <v>105.55371362778727</v>
      </c>
    </row>
    <row r="16" spans="1:29" ht="32.25" thickBot="1" x14ac:dyDescent="0.3">
      <c r="A16" s="19">
        <f>A15+1</f>
        <v>15</v>
      </c>
      <c r="B16" s="18" t="s">
        <v>11</v>
      </c>
      <c r="C16" s="28">
        <v>2363</v>
      </c>
      <c r="D16" s="28">
        <v>1632</v>
      </c>
      <c r="E16" s="28">
        <v>1183</v>
      </c>
      <c r="F16" s="28">
        <v>1884</v>
      </c>
      <c r="G16" s="28">
        <v>2385</v>
      </c>
      <c r="H16" s="28">
        <v>1915</v>
      </c>
      <c r="I16" s="59">
        <v>1703.56</v>
      </c>
      <c r="J16" s="57">
        <v>571.25</v>
      </c>
      <c r="K16" s="64">
        <f>SUM(C16:J16)</f>
        <v>13636.81</v>
      </c>
      <c r="L16" s="30">
        <v>2170</v>
      </c>
      <c r="M16" s="31">
        <f>L16/C16*100</f>
        <v>91.832416419805327</v>
      </c>
      <c r="N16" s="30">
        <v>1539</v>
      </c>
      <c r="O16" s="31">
        <f>N16/D16*100</f>
        <v>94.30147058823529</v>
      </c>
      <c r="P16" s="30">
        <v>1171</v>
      </c>
      <c r="Q16" s="31">
        <f>P16/E16*100</f>
        <v>98.985629754860526</v>
      </c>
      <c r="R16" s="30">
        <v>1844</v>
      </c>
      <c r="S16" s="65">
        <f>R16/F16*100</f>
        <v>97.87685774946921</v>
      </c>
      <c r="T16" s="30">
        <v>2344</v>
      </c>
      <c r="U16" s="80">
        <f>T16/G16*100</f>
        <v>98.280922431865818</v>
      </c>
      <c r="V16" s="30">
        <v>1646</v>
      </c>
      <c r="W16" s="31">
        <f>V16/H16*100</f>
        <v>85.953002610966053</v>
      </c>
      <c r="X16" s="61">
        <v>1700.6299999999999</v>
      </c>
      <c r="Y16" s="31">
        <f>X16/I16*100</f>
        <v>99.828007231914341</v>
      </c>
      <c r="Z16" s="61">
        <v>597.95000000000005</v>
      </c>
      <c r="AA16" s="31">
        <f>Z16/J16*100</f>
        <v>104.67396061269147</v>
      </c>
      <c r="AB16" s="67">
        <f>L16+N16+P16+R16+T16+V16+X16+Z16</f>
        <v>13012.58</v>
      </c>
      <c r="AC16" s="31">
        <f>AB16/K16*100</f>
        <v>95.4224631713722</v>
      </c>
    </row>
    <row r="17" spans="1:29" ht="21.75" thickBot="1" x14ac:dyDescent="0.3">
      <c r="A17" s="19">
        <f>A16+1</f>
        <v>16</v>
      </c>
      <c r="B17" s="18" t="s">
        <v>86</v>
      </c>
      <c r="C17" s="28">
        <v>1684</v>
      </c>
      <c r="D17" s="28">
        <v>893</v>
      </c>
      <c r="E17" s="28">
        <v>958</v>
      </c>
      <c r="F17" s="28">
        <v>1251</v>
      </c>
      <c r="G17" s="28">
        <v>1571</v>
      </c>
      <c r="H17" s="28">
        <v>1151</v>
      </c>
      <c r="I17" s="59">
        <v>1173.3800000000001</v>
      </c>
      <c r="J17" s="57">
        <v>791</v>
      </c>
      <c r="K17" s="64">
        <f>SUM(C17:J17)</f>
        <v>9472.380000000001</v>
      </c>
      <c r="L17" s="30">
        <v>1704</v>
      </c>
      <c r="M17" s="31">
        <f>L17/C17*100</f>
        <v>101.187648456057</v>
      </c>
      <c r="N17" s="30">
        <v>929</v>
      </c>
      <c r="O17" s="31">
        <f>N17/D17*100</f>
        <v>104.03135498320269</v>
      </c>
      <c r="P17" s="30">
        <v>924</v>
      </c>
      <c r="Q17" s="31">
        <f>P17/E17*100</f>
        <v>96.450939457202495</v>
      </c>
      <c r="R17" s="30">
        <v>1290</v>
      </c>
      <c r="S17" s="65">
        <f>R17/F17*100</f>
        <v>103.11750599520384</v>
      </c>
      <c r="T17" s="30">
        <v>1681</v>
      </c>
      <c r="U17" s="80">
        <f>T17/G17*100</f>
        <v>107.00190961171228</v>
      </c>
      <c r="V17" s="30">
        <v>1128</v>
      </c>
      <c r="W17" s="31">
        <f>V17/H17*100</f>
        <v>98.001737619461338</v>
      </c>
      <c r="X17" s="61">
        <v>1513.27</v>
      </c>
      <c r="Y17" s="31">
        <f>X17/I17*100</f>
        <v>128.96674564079837</v>
      </c>
      <c r="Z17" s="61">
        <v>843.9</v>
      </c>
      <c r="AA17" s="31">
        <f>Z17/J17*100</f>
        <v>106.68773704171934</v>
      </c>
      <c r="AB17" s="67">
        <f>L17+N17+P17+R17+T17+V17+X17+Z17</f>
        <v>10013.17</v>
      </c>
      <c r="AC17" s="31">
        <f>AB17/K17*100</f>
        <v>105.70912484507589</v>
      </c>
    </row>
    <row r="18" spans="1:29" ht="21.75" thickBot="1" x14ac:dyDescent="0.3">
      <c r="A18" s="19">
        <f>A17+1</f>
        <v>17</v>
      </c>
      <c r="B18" s="18" t="s">
        <v>29</v>
      </c>
      <c r="C18" s="28">
        <v>1662</v>
      </c>
      <c r="D18" s="28">
        <v>1309</v>
      </c>
      <c r="E18" s="28">
        <v>1291</v>
      </c>
      <c r="F18" s="28">
        <v>1921</v>
      </c>
      <c r="G18" s="28">
        <v>2042</v>
      </c>
      <c r="H18" s="28">
        <v>1771</v>
      </c>
      <c r="I18" s="59">
        <v>1991.48</v>
      </c>
      <c r="J18" s="57">
        <v>540.75</v>
      </c>
      <c r="K18" s="64">
        <f>SUM(C18:J18)</f>
        <v>12528.23</v>
      </c>
      <c r="L18" s="30">
        <v>1677</v>
      </c>
      <c r="M18" s="31">
        <f>L18/C18*100</f>
        <v>100.90252707581226</v>
      </c>
      <c r="N18" s="30">
        <v>1300</v>
      </c>
      <c r="O18" s="31">
        <f>N18/D18*100</f>
        <v>99.31245225362872</v>
      </c>
      <c r="P18" s="30">
        <v>1280</v>
      </c>
      <c r="Q18" s="31">
        <f>P18/E18*100</f>
        <v>99.147947327652986</v>
      </c>
      <c r="R18" s="30">
        <v>1863</v>
      </c>
      <c r="S18" s="65">
        <f>R18/F18*100</f>
        <v>96.980739198334192</v>
      </c>
      <c r="T18" s="30">
        <v>1901</v>
      </c>
      <c r="U18" s="80">
        <f>T18/G18*100</f>
        <v>93.095004897159654</v>
      </c>
      <c r="V18" s="30">
        <v>1773</v>
      </c>
      <c r="W18" s="31">
        <f>V18/H18*100</f>
        <v>100.11293054771315</v>
      </c>
      <c r="X18" s="61">
        <v>2098.0700000000002</v>
      </c>
      <c r="Y18" s="31">
        <f>X18/I18*100</f>
        <v>105.35230080141402</v>
      </c>
      <c r="Z18" s="61">
        <v>528.6</v>
      </c>
      <c r="AA18" s="31">
        <f>Z18/J18*100</f>
        <v>97.753120665742031</v>
      </c>
      <c r="AB18" s="67">
        <f>L18+N18+P18+R18+T18+V18+X18+Z18</f>
        <v>12420.67</v>
      </c>
      <c r="AC18" s="31">
        <f>AB18/K18*100</f>
        <v>99.141458929154396</v>
      </c>
    </row>
    <row r="19" spans="1:29" ht="21.75" thickBot="1" x14ac:dyDescent="0.3">
      <c r="A19" s="19">
        <f>A18+1</f>
        <v>18</v>
      </c>
      <c r="B19" s="18" t="s">
        <v>41</v>
      </c>
      <c r="C19" s="28">
        <v>1500</v>
      </c>
      <c r="D19" s="28">
        <v>981</v>
      </c>
      <c r="E19" s="28">
        <v>1201</v>
      </c>
      <c r="F19" s="28">
        <v>1743</v>
      </c>
      <c r="G19" s="28">
        <v>2225</v>
      </c>
      <c r="H19" s="28">
        <v>1755</v>
      </c>
      <c r="I19" s="59">
        <v>1449.7</v>
      </c>
      <c r="J19" s="57">
        <v>595.4</v>
      </c>
      <c r="K19" s="64">
        <f>SUM(C19:J19)</f>
        <v>11450.1</v>
      </c>
      <c r="L19" s="30">
        <v>1418</v>
      </c>
      <c r="M19" s="31">
        <f>L19/C19*100</f>
        <v>94.533333333333331</v>
      </c>
      <c r="N19" s="30">
        <v>1174</v>
      </c>
      <c r="O19" s="31">
        <f>N19/D19*100</f>
        <v>119.67380224260957</v>
      </c>
      <c r="P19" s="30">
        <v>1140</v>
      </c>
      <c r="Q19" s="31">
        <f>P19/E19*100</f>
        <v>94.920899250624473</v>
      </c>
      <c r="R19" s="30">
        <v>1775</v>
      </c>
      <c r="S19" s="65">
        <f>R19/F19*100</f>
        <v>101.83591508892714</v>
      </c>
      <c r="T19" s="30">
        <v>2226</v>
      </c>
      <c r="U19" s="80">
        <f>T19/G19*100</f>
        <v>100.04494382022473</v>
      </c>
      <c r="V19" s="30">
        <v>1856</v>
      </c>
      <c r="W19" s="31">
        <f>V19/H19*100</f>
        <v>105.75498575498577</v>
      </c>
      <c r="X19" s="61">
        <v>1550.14</v>
      </c>
      <c r="Y19" s="31">
        <f>X19/I19*100</f>
        <v>106.92832999931021</v>
      </c>
      <c r="Z19" s="61">
        <v>601</v>
      </c>
      <c r="AA19" s="31">
        <f>Z19/J19*100</f>
        <v>100.94054417198521</v>
      </c>
      <c r="AB19" s="67">
        <f>L19+N19+P19+R19+T19+V19+X19+Z19</f>
        <v>11740.14</v>
      </c>
      <c r="AC19" s="31">
        <f>AB19/K19*100</f>
        <v>102.53307831372651</v>
      </c>
    </row>
    <row r="20" spans="1:29" ht="32.25" thickBot="1" x14ac:dyDescent="0.3">
      <c r="A20" s="19">
        <f>A19+1</f>
        <v>19</v>
      </c>
      <c r="B20" s="18" t="s">
        <v>15</v>
      </c>
      <c r="C20" s="28">
        <v>2187</v>
      </c>
      <c r="D20" s="28">
        <v>1217</v>
      </c>
      <c r="E20" s="28">
        <v>1263</v>
      </c>
      <c r="F20" s="28">
        <v>1926</v>
      </c>
      <c r="G20" s="28">
        <v>2475</v>
      </c>
      <c r="H20" s="28">
        <v>1665</v>
      </c>
      <c r="I20" s="59">
        <v>1715.8</v>
      </c>
      <c r="J20" s="57">
        <v>479.79999999999995</v>
      </c>
      <c r="K20" s="64">
        <f>SUM(C20:J20)</f>
        <v>12928.599999999999</v>
      </c>
      <c r="L20" s="30">
        <v>1776</v>
      </c>
      <c r="M20" s="31">
        <f>L20/C20*100</f>
        <v>81.207133058984908</v>
      </c>
      <c r="N20" s="30">
        <v>901</v>
      </c>
      <c r="O20" s="31">
        <f>N20/D20*100</f>
        <v>74.034511092851275</v>
      </c>
      <c r="P20" s="30">
        <v>989</v>
      </c>
      <c r="Q20" s="31">
        <f>P20/E20*100</f>
        <v>78.305621536025342</v>
      </c>
      <c r="R20" s="30">
        <v>1671</v>
      </c>
      <c r="S20" s="65">
        <f>R20/F20*100</f>
        <v>86.760124610591902</v>
      </c>
      <c r="T20" s="30">
        <v>2232</v>
      </c>
      <c r="U20" s="80">
        <f>T20/G20*100</f>
        <v>90.181818181818187</v>
      </c>
      <c r="V20" s="30">
        <v>1816</v>
      </c>
      <c r="W20" s="31">
        <f>V20/H20*100</f>
        <v>109.06906906906909</v>
      </c>
      <c r="X20" s="61">
        <v>1730.24</v>
      </c>
      <c r="Y20" s="31">
        <f>X20/I20*100</f>
        <v>100.84158992889614</v>
      </c>
      <c r="Z20" s="61">
        <v>503</v>
      </c>
      <c r="AA20" s="31">
        <f>Z20/J20*100</f>
        <v>104.83534806169239</v>
      </c>
      <c r="AB20" s="67">
        <f>L20+N20+P20+R20+T20+V20+X20+Z20</f>
        <v>11618.24</v>
      </c>
      <c r="AC20" s="31">
        <f>AB20/K20*100</f>
        <v>89.86464118311342</v>
      </c>
    </row>
    <row r="21" spans="1:29" ht="21.75" thickBot="1" x14ac:dyDescent="0.3">
      <c r="A21" s="19">
        <f>A20+1</f>
        <v>20</v>
      </c>
      <c r="B21" s="18" t="s">
        <v>31</v>
      </c>
      <c r="C21" s="28">
        <v>1313</v>
      </c>
      <c r="D21" s="28">
        <v>988</v>
      </c>
      <c r="E21" s="28">
        <v>833</v>
      </c>
      <c r="F21" s="28">
        <v>1572</v>
      </c>
      <c r="G21" s="28">
        <v>2208</v>
      </c>
      <c r="H21" s="28">
        <v>2730</v>
      </c>
      <c r="I21" s="59">
        <v>2202.71</v>
      </c>
      <c r="J21" s="57">
        <v>505.25</v>
      </c>
      <c r="K21" s="64">
        <f>SUM(C21:J21)</f>
        <v>12351.96</v>
      </c>
      <c r="L21" s="30">
        <v>1343</v>
      </c>
      <c r="M21" s="31">
        <f>L21/C21*100</f>
        <v>102.2848438690023</v>
      </c>
      <c r="N21" s="30">
        <v>917</v>
      </c>
      <c r="O21" s="31">
        <f>N21/D21*100</f>
        <v>92.813765182186231</v>
      </c>
      <c r="P21" s="30">
        <v>826</v>
      </c>
      <c r="Q21" s="31">
        <f>P21/E21*100</f>
        <v>99.159663865546221</v>
      </c>
      <c r="R21" s="30">
        <v>1439</v>
      </c>
      <c r="S21" s="65">
        <f>R21/F21*100</f>
        <v>91.539440203562336</v>
      </c>
      <c r="T21" s="30">
        <v>2110</v>
      </c>
      <c r="U21" s="80">
        <f>T21/G21*100</f>
        <v>95.561594202898547</v>
      </c>
      <c r="V21" s="30">
        <v>2502</v>
      </c>
      <c r="W21" s="31">
        <f>V21/H21*100</f>
        <v>91.64835164835165</v>
      </c>
      <c r="X21" s="61">
        <v>2268.29</v>
      </c>
      <c r="Y21" s="31">
        <f>X21/I21*100</f>
        <v>102.97724167048771</v>
      </c>
      <c r="Z21" s="61">
        <v>547.35</v>
      </c>
      <c r="AA21" s="31">
        <f>Z21/J21*100</f>
        <v>108.33250865907966</v>
      </c>
      <c r="AB21" s="67">
        <f>L21+N21+P21+R21+T21+V21+X21+Z21</f>
        <v>11952.640000000001</v>
      </c>
      <c r="AC21" s="31">
        <f>AB21/K21*100</f>
        <v>96.767152743370303</v>
      </c>
    </row>
    <row r="22" spans="1:29" ht="21.75" thickBot="1" x14ac:dyDescent="0.3">
      <c r="A22" s="19">
        <f>A21+1</f>
        <v>21</v>
      </c>
      <c r="B22" s="18" t="s">
        <v>18</v>
      </c>
      <c r="C22" s="28">
        <v>2092</v>
      </c>
      <c r="D22" s="28">
        <v>1365</v>
      </c>
      <c r="E22" s="28">
        <v>1517</v>
      </c>
      <c r="F22" s="28">
        <v>1944</v>
      </c>
      <c r="G22" s="28">
        <v>1812</v>
      </c>
      <c r="H22" s="28">
        <v>2098</v>
      </c>
      <c r="I22" s="59">
        <v>1642.8700000000001</v>
      </c>
      <c r="J22" s="57">
        <v>422.29999999999995</v>
      </c>
      <c r="K22" s="64">
        <f>SUM(C22:J22)</f>
        <v>12893.17</v>
      </c>
      <c r="L22" s="30">
        <v>1832</v>
      </c>
      <c r="M22" s="31">
        <f>L22/C22*100</f>
        <v>87.571701720841304</v>
      </c>
      <c r="N22" s="30">
        <v>1179</v>
      </c>
      <c r="O22" s="31">
        <f>N22/D22*100</f>
        <v>86.373626373626379</v>
      </c>
      <c r="P22" s="30">
        <v>1419</v>
      </c>
      <c r="Q22" s="31">
        <f>P22/E22*100</f>
        <v>93.539881344759394</v>
      </c>
      <c r="R22" s="30">
        <v>1777</v>
      </c>
      <c r="S22" s="65">
        <f>R22/F22*100</f>
        <v>91.409465020576135</v>
      </c>
      <c r="T22" s="30">
        <v>1791</v>
      </c>
      <c r="U22" s="80">
        <f>T22/G22*100</f>
        <v>98.841059602649011</v>
      </c>
      <c r="V22" s="30">
        <v>2266</v>
      </c>
      <c r="W22" s="31">
        <f>V22/H22*100</f>
        <v>108.00762631077217</v>
      </c>
      <c r="X22" s="61">
        <v>1703.04</v>
      </c>
      <c r="Y22" s="31">
        <f>X22/I22*100</f>
        <v>103.66249307614113</v>
      </c>
      <c r="Z22" s="61">
        <v>385.85</v>
      </c>
      <c r="AA22" s="31">
        <f>Z22/J22*100</f>
        <v>91.368695240350476</v>
      </c>
      <c r="AB22" s="67">
        <f>L22+N22+P22+R22+T22+V22+X22+Z22</f>
        <v>12352.890000000001</v>
      </c>
      <c r="AC22" s="31">
        <f>AB22/K22*100</f>
        <v>95.809564288689302</v>
      </c>
    </row>
    <row r="23" spans="1:29" ht="15.75" thickBot="1" x14ac:dyDescent="0.3">
      <c r="A23" s="19">
        <f>A22+1</f>
        <v>22</v>
      </c>
      <c r="B23" s="18" t="s">
        <v>6</v>
      </c>
      <c r="C23" s="28">
        <v>2312</v>
      </c>
      <c r="D23" s="28">
        <v>1640</v>
      </c>
      <c r="E23" s="28">
        <v>1799</v>
      </c>
      <c r="F23" s="28">
        <v>2060</v>
      </c>
      <c r="G23" s="28">
        <v>2912</v>
      </c>
      <c r="H23" s="28">
        <v>1737</v>
      </c>
      <c r="I23" s="59">
        <v>1750.96</v>
      </c>
      <c r="J23" s="57">
        <v>1002.25</v>
      </c>
      <c r="K23" s="64">
        <f>SUM(C23:J23)</f>
        <v>15213.21</v>
      </c>
      <c r="L23" s="30">
        <v>2442</v>
      </c>
      <c r="M23" s="31">
        <f>L23/C23*100</f>
        <v>105.62283737024221</v>
      </c>
      <c r="N23" s="30">
        <v>1738</v>
      </c>
      <c r="O23" s="31">
        <f>N23/D23*100</f>
        <v>105.97560975609757</v>
      </c>
      <c r="P23" s="30">
        <v>1862</v>
      </c>
      <c r="Q23" s="31">
        <f>P23/E23*100</f>
        <v>103.50194552529184</v>
      </c>
      <c r="R23" s="30">
        <v>2172</v>
      </c>
      <c r="S23" s="65">
        <f>R23/F23*100</f>
        <v>105.4368932038835</v>
      </c>
      <c r="T23" s="30">
        <v>3172</v>
      </c>
      <c r="U23" s="80">
        <f>T23/G23*100</f>
        <v>108.92857142857142</v>
      </c>
      <c r="V23" s="30">
        <v>2195</v>
      </c>
      <c r="W23" s="31">
        <f>V23/H23*100</f>
        <v>126.36729994242948</v>
      </c>
      <c r="X23" s="61">
        <v>1775.8400000000001</v>
      </c>
      <c r="Y23" s="31">
        <f>X23/I23*100</f>
        <v>101.42093480148033</v>
      </c>
      <c r="Z23" s="61">
        <v>1038.8</v>
      </c>
      <c r="AA23" s="31">
        <f>Z23/J23*100</f>
        <v>103.64679471189821</v>
      </c>
      <c r="AB23" s="67">
        <f>L23+N23+P23+R23+T23+V23+X23+Z23</f>
        <v>16395.64</v>
      </c>
      <c r="AC23" s="31">
        <f>AB23/K23*100</f>
        <v>107.77238991639504</v>
      </c>
    </row>
    <row r="24" spans="1:29" ht="32.25" thickBot="1" x14ac:dyDescent="0.3">
      <c r="A24" s="19">
        <f>A23+1</f>
        <v>23</v>
      </c>
      <c r="B24" s="18" t="s">
        <v>22</v>
      </c>
      <c r="C24" s="28">
        <v>1741</v>
      </c>
      <c r="D24" s="28">
        <v>1390</v>
      </c>
      <c r="E24" s="28">
        <v>1536</v>
      </c>
      <c r="F24" s="28">
        <v>2407</v>
      </c>
      <c r="G24" s="28">
        <v>2222</v>
      </c>
      <c r="H24" s="28">
        <v>1304</v>
      </c>
      <c r="I24" s="59">
        <v>1441.74</v>
      </c>
      <c r="J24" s="57">
        <v>492.5</v>
      </c>
      <c r="K24" s="64">
        <f>SUM(C24:J24)</f>
        <v>12534.24</v>
      </c>
      <c r="L24" s="30">
        <v>1754</v>
      </c>
      <c r="M24" s="31">
        <f>L24/C24*100</f>
        <v>100.74669730040206</v>
      </c>
      <c r="N24" s="30">
        <v>1464</v>
      </c>
      <c r="O24" s="31">
        <f>N24/D24*100</f>
        <v>105.32374100719424</v>
      </c>
      <c r="P24" s="30">
        <v>1461</v>
      </c>
      <c r="Q24" s="31">
        <f>P24/E24*100</f>
        <v>95.1171875</v>
      </c>
      <c r="R24" s="30">
        <v>2280</v>
      </c>
      <c r="S24" s="65">
        <f>R24/F24*100</f>
        <v>94.723722476111334</v>
      </c>
      <c r="T24" s="30">
        <v>2375</v>
      </c>
      <c r="U24" s="80">
        <f>T24/G24*100</f>
        <v>106.88568856885689</v>
      </c>
      <c r="V24" s="30">
        <v>1142</v>
      </c>
      <c r="W24" s="31">
        <f>V24/H24*100</f>
        <v>87.576687116564429</v>
      </c>
      <c r="X24" s="61">
        <v>1462.27</v>
      </c>
      <c r="Y24" s="31">
        <f>X24/I24*100</f>
        <v>101.42397380942472</v>
      </c>
      <c r="Z24" s="61">
        <v>534.79999999999995</v>
      </c>
      <c r="AA24" s="31">
        <f>Z24/J24*100</f>
        <v>108.58883248730965</v>
      </c>
      <c r="AB24" s="67">
        <f>L24+N24+P24+R24+T24+V24+X24+Z24</f>
        <v>12473.07</v>
      </c>
      <c r="AC24" s="31">
        <f>AB24/K24*100</f>
        <v>99.511976793168159</v>
      </c>
    </row>
    <row r="25" spans="1:29" ht="21.75" thickBot="1" x14ac:dyDescent="0.3">
      <c r="A25" s="19">
        <f>A24+1</f>
        <v>24</v>
      </c>
      <c r="B25" s="18" t="s">
        <v>85</v>
      </c>
      <c r="C25" s="28">
        <v>1313</v>
      </c>
      <c r="D25" s="28">
        <v>966</v>
      </c>
      <c r="E25" s="28">
        <v>865</v>
      </c>
      <c r="F25" s="28">
        <v>1331</v>
      </c>
      <c r="G25" s="28">
        <v>1665</v>
      </c>
      <c r="H25" s="28">
        <v>1585</v>
      </c>
      <c r="I25" s="59">
        <v>1820.1</v>
      </c>
      <c r="J25" s="57">
        <v>514.45000000000005</v>
      </c>
      <c r="K25" s="64">
        <f>SUM(C25:J25)</f>
        <v>10059.550000000001</v>
      </c>
      <c r="L25" s="30">
        <v>1387</v>
      </c>
      <c r="M25" s="31">
        <f>L25/C25*100</f>
        <v>105.63594821020563</v>
      </c>
      <c r="N25" s="30">
        <v>1023</v>
      </c>
      <c r="O25" s="31">
        <f>N25/D25*100</f>
        <v>105.90062111801242</v>
      </c>
      <c r="P25" s="30">
        <v>925</v>
      </c>
      <c r="Q25" s="31">
        <f>P25/E25*100</f>
        <v>106.93641618497109</v>
      </c>
      <c r="R25" s="30">
        <v>1402</v>
      </c>
      <c r="S25" s="65">
        <f>R25/F25*100</f>
        <v>105.3343350864012</v>
      </c>
      <c r="T25" s="30">
        <v>1720</v>
      </c>
      <c r="U25" s="80">
        <f>T25/G25*100</f>
        <v>103.30330330330331</v>
      </c>
      <c r="V25" s="30">
        <v>1617</v>
      </c>
      <c r="W25" s="31">
        <f>V25/H25*100</f>
        <v>102.01892744479495</v>
      </c>
      <c r="X25" s="61">
        <v>1906.8899999999999</v>
      </c>
      <c r="Y25" s="31">
        <f>X25/I25*100</f>
        <v>104.76841931761992</v>
      </c>
      <c r="Z25" s="61">
        <v>528.80000000000007</v>
      </c>
      <c r="AA25" s="31">
        <f>Z25/J25*100</f>
        <v>102.7893867236855</v>
      </c>
      <c r="AB25" s="67">
        <f>L25+N25+P25+R25+T25+V25+X25+Z25</f>
        <v>10509.689999999999</v>
      </c>
      <c r="AC25" s="31">
        <f>AB25/K25*100</f>
        <v>104.4747528467973</v>
      </c>
    </row>
    <row r="26" spans="1:29" ht="21.75" thickBot="1" x14ac:dyDescent="0.3">
      <c r="A26" s="19">
        <f>A25+1</f>
        <v>25</v>
      </c>
      <c r="B26" s="18" t="s">
        <v>44</v>
      </c>
      <c r="C26" s="28">
        <v>1450</v>
      </c>
      <c r="D26" s="28">
        <v>1236</v>
      </c>
      <c r="E26" s="28">
        <v>1048</v>
      </c>
      <c r="F26" s="28">
        <v>1758</v>
      </c>
      <c r="G26" s="28">
        <v>1854</v>
      </c>
      <c r="H26" s="28">
        <v>1937</v>
      </c>
      <c r="I26" s="59">
        <v>1509.42</v>
      </c>
      <c r="J26" s="57">
        <v>375.3</v>
      </c>
      <c r="K26" s="64">
        <f>SUM(C26:J26)</f>
        <v>11167.72</v>
      </c>
      <c r="L26" s="30">
        <v>1413</v>
      </c>
      <c r="M26" s="31">
        <f>L26/C26*100</f>
        <v>97.448275862068968</v>
      </c>
      <c r="N26" s="30">
        <v>2020</v>
      </c>
      <c r="O26" s="31">
        <f>N26/D26*100</f>
        <v>163.43042071197411</v>
      </c>
      <c r="P26" s="30">
        <v>1097</v>
      </c>
      <c r="Q26" s="31">
        <f>P26/E26*100</f>
        <v>104.67557251908397</v>
      </c>
      <c r="R26" s="30">
        <v>1695</v>
      </c>
      <c r="S26" s="65">
        <f>R26/F26*100</f>
        <v>96.416382252559728</v>
      </c>
      <c r="T26" s="30">
        <v>1912</v>
      </c>
      <c r="U26" s="80">
        <f>T26/G26*100</f>
        <v>103.12837108953615</v>
      </c>
      <c r="V26" s="30">
        <v>2125</v>
      </c>
      <c r="W26" s="31">
        <f>V26/H26*100</f>
        <v>109.70573051109965</v>
      </c>
      <c r="X26" s="61">
        <v>1632.3799999999999</v>
      </c>
      <c r="Y26" s="31">
        <f>X26/I26*100</f>
        <v>108.14617535212199</v>
      </c>
      <c r="Z26" s="61">
        <v>406.04999999999995</v>
      </c>
      <c r="AA26" s="31">
        <f>Z26/J26*100</f>
        <v>108.19344524380494</v>
      </c>
      <c r="AB26" s="67">
        <f>L26+N26+P26+R26+T26+V26+X26+Z26</f>
        <v>12300.429999999998</v>
      </c>
      <c r="AC26" s="65">
        <f>AB26/K26*100</f>
        <v>110.14271489614711</v>
      </c>
    </row>
    <row r="27" spans="1:29" ht="21.75" thickBot="1" x14ac:dyDescent="0.3">
      <c r="A27" s="19">
        <f>A26+1</f>
        <v>26</v>
      </c>
      <c r="B27" s="18" t="s">
        <v>83</v>
      </c>
      <c r="C27" s="28">
        <v>1622</v>
      </c>
      <c r="D27" s="28">
        <v>1015</v>
      </c>
      <c r="E27" s="28">
        <v>953</v>
      </c>
      <c r="F27" s="28">
        <v>1422</v>
      </c>
      <c r="G27" s="28">
        <v>1860</v>
      </c>
      <c r="H27" s="28">
        <v>1144</v>
      </c>
      <c r="I27" s="59">
        <v>1147.56</v>
      </c>
      <c r="J27" s="57">
        <v>332.9</v>
      </c>
      <c r="K27" s="64">
        <f>SUM(C27:J27)</f>
        <v>9496.4599999999991</v>
      </c>
      <c r="L27" s="30">
        <v>1647</v>
      </c>
      <c r="M27" s="31">
        <f>L27/C27*100</f>
        <v>101.54130702836004</v>
      </c>
      <c r="N27" s="30">
        <v>1080</v>
      </c>
      <c r="O27" s="31">
        <f>N27/D27*100</f>
        <v>106.40394088669952</v>
      </c>
      <c r="P27" s="30">
        <v>962</v>
      </c>
      <c r="Q27" s="31">
        <f>P27/E27*100</f>
        <v>100.94438614900314</v>
      </c>
      <c r="R27" s="30">
        <v>1457</v>
      </c>
      <c r="S27" s="65">
        <f>R27/F27*100</f>
        <v>102.46132208157526</v>
      </c>
      <c r="T27" s="30">
        <v>1897</v>
      </c>
      <c r="U27" s="80">
        <f>T27/G27*100</f>
        <v>101.98924731182795</v>
      </c>
      <c r="V27" s="30">
        <v>1349</v>
      </c>
      <c r="W27" s="31">
        <f>V27/H27*100</f>
        <v>117.91958041958041</v>
      </c>
      <c r="X27" s="61">
        <v>1081.4499999999998</v>
      </c>
      <c r="Y27" s="31">
        <f>X27/I27*100</f>
        <v>94.239081180940417</v>
      </c>
      <c r="Z27" s="61">
        <v>344.45</v>
      </c>
      <c r="AA27" s="31">
        <f>Z27/J27*100</f>
        <v>103.46951036347252</v>
      </c>
      <c r="AB27" s="67">
        <f>L27+N27+P27+R27+T27+V27+X27+Z27</f>
        <v>9817.9000000000015</v>
      </c>
      <c r="AC27" s="31">
        <f>AB27/K27*100</f>
        <v>103.38484024573368</v>
      </c>
    </row>
    <row r="28" spans="1:29" ht="21.75" thickBot="1" x14ac:dyDescent="0.3">
      <c r="A28" s="19">
        <f>A27+1</f>
        <v>27</v>
      </c>
      <c r="B28" s="18" t="s">
        <v>35</v>
      </c>
      <c r="C28" s="28">
        <v>1377</v>
      </c>
      <c r="D28" s="28">
        <v>1052</v>
      </c>
      <c r="E28" s="28">
        <v>1106</v>
      </c>
      <c r="F28" s="28">
        <v>2336</v>
      </c>
      <c r="G28" s="28">
        <v>1899</v>
      </c>
      <c r="H28" s="28">
        <v>1662</v>
      </c>
      <c r="I28" s="59">
        <v>1754.68</v>
      </c>
      <c r="J28" s="57">
        <v>322.89999999999998</v>
      </c>
      <c r="K28" s="64">
        <f>SUM(C28:J28)</f>
        <v>11509.58</v>
      </c>
      <c r="L28" s="30">
        <v>1425</v>
      </c>
      <c r="M28" s="31">
        <f>L28/C28*100</f>
        <v>103.48583877995642</v>
      </c>
      <c r="N28" s="30">
        <v>1034</v>
      </c>
      <c r="O28" s="31">
        <f>N28/D28*100</f>
        <v>98.288973384030413</v>
      </c>
      <c r="P28" s="30">
        <v>1296</v>
      </c>
      <c r="Q28" s="31">
        <f>P28/E28*100</f>
        <v>117.17902350813742</v>
      </c>
      <c r="R28" s="30">
        <v>2205</v>
      </c>
      <c r="S28" s="65">
        <f>R28/F28*100</f>
        <v>94.392123287671239</v>
      </c>
      <c r="T28" s="30">
        <v>1943</v>
      </c>
      <c r="U28" s="80">
        <f>T28/G28*100</f>
        <v>102.31700895208004</v>
      </c>
      <c r="V28" s="30">
        <v>1860</v>
      </c>
      <c r="W28" s="31">
        <f>V28/H28*100</f>
        <v>111.91335740072202</v>
      </c>
      <c r="X28" s="61">
        <v>1811.63</v>
      </c>
      <c r="Y28" s="31">
        <f>X28/I28*100</f>
        <v>103.2456060364283</v>
      </c>
      <c r="Z28" s="61">
        <v>352.35</v>
      </c>
      <c r="AA28" s="31">
        <f>Z28/J28*100</f>
        <v>109.12047073397338</v>
      </c>
      <c r="AB28" s="67">
        <f>L28+N28+P28+R28+T28+V28+X28+Z28</f>
        <v>11926.980000000001</v>
      </c>
      <c r="AC28" s="31">
        <f>AB28/K28*100</f>
        <v>103.62654414843983</v>
      </c>
    </row>
    <row r="29" spans="1:29" ht="21.75" thickBot="1" x14ac:dyDescent="0.3">
      <c r="A29" s="19">
        <f>A28+1</f>
        <v>28</v>
      </c>
      <c r="B29" s="18" t="s">
        <v>61</v>
      </c>
      <c r="C29" s="28">
        <v>1491</v>
      </c>
      <c r="D29" s="28">
        <v>1161</v>
      </c>
      <c r="E29" s="28">
        <v>1080</v>
      </c>
      <c r="F29" s="28">
        <v>1549</v>
      </c>
      <c r="G29" s="28">
        <v>1765</v>
      </c>
      <c r="H29" s="28">
        <v>1771</v>
      </c>
      <c r="I29" s="59">
        <v>1612.52</v>
      </c>
      <c r="J29" s="57">
        <v>700.6</v>
      </c>
      <c r="K29" s="64">
        <f>SUM(C29:J29)</f>
        <v>11130.12</v>
      </c>
      <c r="L29" s="30">
        <v>1534</v>
      </c>
      <c r="M29" s="31">
        <f>L29/C29*100</f>
        <v>102.88397048960429</v>
      </c>
      <c r="N29" s="30">
        <v>1136</v>
      </c>
      <c r="O29" s="31">
        <f>N29/D29*100</f>
        <v>97.846683893195518</v>
      </c>
      <c r="P29" s="30">
        <v>1084</v>
      </c>
      <c r="Q29" s="31">
        <f>P29/E29*100</f>
        <v>100.37037037037038</v>
      </c>
      <c r="R29" s="30">
        <v>1572</v>
      </c>
      <c r="S29" s="65">
        <f>R29/F29*100</f>
        <v>101.48482892188508</v>
      </c>
      <c r="T29" s="30">
        <v>1780</v>
      </c>
      <c r="U29" s="80">
        <f>T29/G29*100</f>
        <v>100.84985835694052</v>
      </c>
      <c r="V29" s="30">
        <v>1800</v>
      </c>
      <c r="W29" s="31">
        <f>V29/H29*100</f>
        <v>101.63749294184076</v>
      </c>
      <c r="X29" s="61">
        <v>1643.4099999999999</v>
      </c>
      <c r="Y29" s="31">
        <f>X29/I29*100</f>
        <v>101.91563515491279</v>
      </c>
      <c r="Z29" s="61">
        <v>726.65000000000009</v>
      </c>
      <c r="AA29" s="31">
        <f>Z29/J29*100</f>
        <v>103.71824150727949</v>
      </c>
      <c r="AB29" s="67">
        <f>L29+N29+P29+R29+T29+V29+X29+Z29</f>
        <v>11276.06</v>
      </c>
      <c r="AC29" s="31">
        <f>AB29/K29*100</f>
        <v>101.31121677034926</v>
      </c>
    </row>
    <row r="30" spans="1:29" ht="21.75" thickBot="1" x14ac:dyDescent="0.3">
      <c r="A30" s="19">
        <f>A29+1</f>
        <v>29</v>
      </c>
      <c r="B30" s="18" t="s">
        <v>66</v>
      </c>
      <c r="C30" s="28">
        <v>1835</v>
      </c>
      <c r="D30" s="28">
        <v>1195</v>
      </c>
      <c r="E30" s="28">
        <v>1104</v>
      </c>
      <c r="F30" s="28">
        <v>1268</v>
      </c>
      <c r="G30" s="28">
        <v>1804</v>
      </c>
      <c r="H30" s="28">
        <v>1587</v>
      </c>
      <c r="I30" s="59">
        <v>1419.26</v>
      </c>
      <c r="J30" s="57">
        <v>402.5</v>
      </c>
      <c r="K30" s="64">
        <f>SUM(C30:J30)</f>
        <v>10614.76</v>
      </c>
      <c r="L30" s="30">
        <v>1794</v>
      </c>
      <c r="M30" s="31">
        <f>L30/C30*100</f>
        <v>97.765667574931882</v>
      </c>
      <c r="N30" s="30">
        <v>1268</v>
      </c>
      <c r="O30" s="31">
        <f>N30/D30*100</f>
        <v>106.10878661087865</v>
      </c>
      <c r="P30" s="30">
        <v>1135</v>
      </c>
      <c r="Q30" s="31">
        <f>P30/E30*100</f>
        <v>102.80797101449275</v>
      </c>
      <c r="R30" s="30">
        <v>1313</v>
      </c>
      <c r="S30" s="65">
        <f>R30/F30*100</f>
        <v>103.54889589905363</v>
      </c>
      <c r="T30" s="30">
        <v>1867</v>
      </c>
      <c r="U30" s="80">
        <f>T30/G30*100</f>
        <v>103.49223946784922</v>
      </c>
      <c r="V30" s="30">
        <v>1758</v>
      </c>
      <c r="W30" s="31">
        <f>V30/H30*100</f>
        <v>110.7750472589792</v>
      </c>
      <c r="X30" s="61">
        <v>1507.56</v>
      </c>
      <c r="Y30" s="31">
        <f>X30/I30*100</f>
        <v>106.22155207643419</v>
      </c>
      <c r="Z30" s="61">
        <v>397.40000000000003</v>
      </c>
      <c r="AA30" s="31">
        <f>Z30/J30*100</f>
        <v>98.732919254658384</v>
      </c>
      <c r="AB30" s="67">
        <f>L30+N30+P30+R30+T30+V30+X30+Z30</f>
        <v>11039.96</v>
      </c>
      <c r="AC30" s="31">
        <f>AB30/K30*100</f>
        <v>104.00574294661395</v>
      </c>
    </row>
    <row r="31" spans="1:29" ht="15.75" thickBot="1" x14ac:dyDescent="0.3">
      <c r="A31" s="19">
        <f>A30+1</f>
        <v>30</v>
      </c>
      <c r="B31" s="18" t="s">
        <v>70</v>
      </c>
      <c r="C31" s="28">
        <v>1491</v>
      </c>
      <c r="D31" s="28">
        <v>1096</v>
      </c>
      <c r="E31" s="28">
        <v>1085</v>
      </c>
      <c r="F31" s="28">
        <v>1435</v>
      </c>
      <c r="G31" s="28">
        <v>1912</v>
      </c>
      <c r="H31" s="28">
        <v>1556</v>
      </c>
      <c r="I31" s="59">
        <v>1651.3600000000001</v>
      </c>
      <c r="J31" s="57">
        <v>521.30000000000007</v>
      </c>
      <c r="K31" s="64">
        <f>SUM(C31:J31)</f>
        <v>10747.66</v>
      </c>
      <c r="L31" s="30">
        <v>1569</v>
      </c>
      <c r="M31" s="31">
        <f>L31/C31*100</f>
        <v>105.23138832997986</v>
      </c>
      <c r="N31" s="30">
        <v>1301</v>
      </c>
      <c r="O31" s="31">
        <f>N31/D31*100</f>
        <v>118.70437956204381</v>
      </c>
      <c r="P31" s="30">
        <v>1119</v>
      </c>
      <c r="Q31" s="31">
        <f>P31/E31*100</f>
        <v>103.13364055299539</v>
      </c>
      <c r="R31" s="30">
        <v>1438</v>
      </c>
      <c r="S31" s="65">
        <f>R31/F31*100</f>
        <v>100.20905923344947</v>
      </c>
      <c r="T31" s="30">
        <v>2031</v>
      </c>
      <c r="U31" s="80">
        <f>T31/G31*100</f>
        <v>106.22384937238493</v>
      </c>
      <c r="V31" s="30">
        <v>1567</v>
      </c>
      <c r="W31" s="31">
        <f>V31/H31*100</f>
        <v>100.70694087403599</v>
      </c>
      <c r="X31" s="61">
        <v>1500.83</v>
      </c>
      <c r="Y31" s="31">
        <f>X31/I31*100</f>
        <v>90.884483092723571</v>
      </c>
      <c r="Z31" s="61">
        <v>503.84999999999997</v>
      </c>
      <c r="AA31" s="31">
        <f>Z31/J31*100</f>
        <v>96.65259927105312</v>
      </c>
      <c r="AB31" s="67">
        <f>L31+N31+P31+R31+T31+V31+X31+Z31</f>
        <v>11029.68</v>
      </c>
      <c r="AC31" s="31">
        <f>AB31/K31*100</f>
        <v>102.62401304097824</v>
      </c>
    </row>
    <row r="32" spans="1:29" ht="21.75" thickBot="1" x14ac:dyDescent="0.3">
      <c r="A32" s="19">
        <f>A31+1</f>
        <v>31</v>
      </c>
      <c r="B32" s="18" t="s">
        <v>67</v>
      </c>
      <c r="C32" s="28">
        <v>1292</v>
      </c>
      <c r="D32" s="28">
        <v>1040</v>
      </c>
      <c r="E32" s="28">
        <v>981</v>
      </c>
      <c r="F32" s="28">
        <v>1390</v>
      </c>
      <c r="G32" s="28">
        <v>1992</v>
      </c>
      <c r="H32" s="28">
        <v>1836</v>
      </c>
      <c r="I32" s="59">
        <v>1810.92</v>
      </c>
      <c r="J32" s="57">
        <v>434.85</v>
      </c>
      <c r="K32" s="64">
        <f>SUM(C32:J32)</f>
        <v>10776.77</v>
      </c>
      <c r="L32" s="30">
        <v>1407</v>
      </c>
      <c r="M32" s="31">
        <f>L32/C32*100</f>
        <v>108.90092879256966</v>
      </c>
      <c r="N32" s="30">
        <v>1086</v>
      </c>
      <c r="O32" s="31">
        <f>N32/D32*100</f>
        <v>104.42307692307693</v>
      </c>
      <c r="P32" s="30">
        <v>981</v>
      </c>
      <c r="Q32" s="31">
        <f>P32/E32*100</f>
        <v>100</v>
      </c>
      <c r="R32" s="30">
        <v>1424</v>
      </c>
      <c r="S32" s="65">
        <f>R32/F32*100</f>
        <v>102.44604316546761</v>
      </c>
      <c r="T32" s="30">
        <v>2032</v>
      </c>
      <c r="U32" s="80">
        <f>T32/G32*100</f>
        <v>102.00803212851406</v>
      </c>
      <c r="V32" s="30">
        <v>2087</v>
      </c>
      <c r="W32" s="31">
        <f>V32/H32*100</f>
        <v>113.67102396514161</v>
      </c>
      <c r="X32" s="61">
        <v>1859.6</v>
      </c>
      <c r="Y32" s="31">
        <f>X32/I32*100</f>
        <v>102.68813641684889</v>
      </c>
      <c r="Z32" s="61">
        <v>441.95</v>
      </c>
      <c r="AA32" s="31">
        <f>Z32/J32*100</f>
        <v>101.63274692422675</v>
      </c>
      <c r="AB32" s="67">
        <f>L32+N32+P32+R32+T32+V32+X32+Z32</f>
        <v>11318.550000000001</v>
      </c>
      <c r="AC32" s="31">
        <f>AB32/K32*100</f>
        <v>105.02729482024765</v>
      </c>
    </row>
    <row r="33" spans="1:29" ht="15.75" thickBot="1" x14ac:dyDescent="0.3">
      <c r="A33" s="19">
        <f>A32+1</f>
        <v>32</v>
      </c>
      <c r="B33" s="18" t="s">
        <v>52</v>
      </c>
      <c r="C33" s="28">
        <v>1859</v>
      </c>
      <c r="D33" s="28">
        <v>1280</v>
      </c>
      <c r="E33" s="28">
        <v>1148</v>
      </c>
      <c r="F33" s="28">
        <v>1606</v>
      </c>
      <c r="G33" s="28">
        <v>1502</v>
      </c>
      <c r="H33" s="28">
        <v>1771</v>
      </c>
      <c r="I33" s="59">
        <v>1410.6399999999999</v>
      </c>
      <c r="J33" s="57">
        <v>501.1</v>
      </c>
      <c r="K33" s="64">
        <f>SUM(C33:J33)</f>
        <v>11077.74</v>
      </c>
      <c r="L33" s="30">
        <v>1934</v>
      </c>
      <c r="M33" s="31">
        <f>L33/C33*100</f>
        <v>104.03442711135018</v>
      </c>
      <c r="N33" s="30">
        <v>1320</v>
      </c>
      <c r="O33" s="31">
        <f>N33/D33*100</f>
        <v>103.125</v>
      </c>
      <c r="P33" s="30">
        <v>1152</v>
      </c>
      <c r="Q33" s="31">
        <f>P33/E33*100</f>
        <v>100.34843205574913</v>
      </c>
      <c r="R33" s="30">
        <v>1642</v>
      </c>
      <c r="S33" s="65">
        <f>R33/F33*100</f>
        <v>102.24159402241595</v>
      </c>
      <c r="T33" s="30">
        <v>1572</v>
      </c>
      <c r="U33" s="80">
        <f>T33/G33*100</f>
        <v>104.66045272969373</v>
      </c>
      <c r="V33" s="30">
        <v>1847</v>
      </c>
      <c r="W33" s="31">
        <f>V33/H33*100</f>
        <v>104.29136081309996</v>
      </c>
      <c r="X33" s="61">
        <v>1439.58</v>
      </c>
      <c r="Y33" s="31">
        <f>X33/I33*100</f>
        <v>102.05155106901833</v>
      </c>
      <c r="Z33" s="61">
        <v>466.25</v>
      </c>
      <c r="AA33" s="31">
        <f>Z33/J33*100</f>
        <v>93.045300339253629</v>
      </c>
      <c r="AB33" s="67">
        <f>L33+N33+P33+R33+T33+V33+X33+Z33</f>
        <v>11372.83</v>
      </c>
      <c r="AC33" s="31">
        <f>AB33/K33*100</f>
        <v>102.66381048842092</v>
      </c>
    </row>
    <row r="34" spans="1:29" ht="21.75" thickBot="1" x14ac:dyDescent="0.3">
      <c r="A34" s="19">
        <f>A33+1</f>
        <v>33</v>
      </c>
      <c r="B34" s="18" t="s">
        <v>8</v>
      </c>
      <c r="C34" s="28">
        <v>1896</v>
      </c>
      <c r="D34" s="28">
        <v>1597</v>
      </c>
      <c r="E34" s="28">
        <v>1471</v>
      </c>
      <c r="F34" s="28">
        <v>1998</v>
      </c>
      <c r="G34" s="28">
        <v>2900</v>
      </c>
      <c r="H34" s="28">
        <v>2119</v>
      </c>
      <c r="I34" s="59">
        <v>2550.9299999999998</v>
      </c>
      <c r="J34" s="57">
        <v>771.55</v>
      </c>
      <c r="K34" s="64">
        <f>SUM(C34:J34)</f>
        <v>15303.48</v>
      </c>
      <c r="L34" s="30">
        <v>1430</v>
      </c>
      <c r="M34" s="31">
        <f>L34/C34*100</f>
        <v>75.421940928270033</v>
      </c>
      <c r="N34" s="30">
        <v>1205</v>
      </c>
      <c r="O34" s="31">
        <f>N34/D34*100</f>
        <v>75.453976205385104</v>
      </c>
      <c r="P34" s="30">
        <v>1129</v>
      </c>
      <c r="Q34" s="31">
        <f>P34/E34*100</f>
        <v>76.750509857239962</v>
      </c>
      <c r="R34" s="30">
        <v>1724</v>
      </c>
      <c r="S34" s="65">
        <f>R34/F34*100</f>
        <v>86.286286286286284</v>
      </c>
      <c r="T34" s="30">
        <v>1389</v>
      </c>
      <c r="U34" s="80">
        <f>T34/G34*100</f>
        <v>47.896551724137929</v>
      </c>
      <c r="V34" s="30">
        <v>2613</v>
      </c>
      <c r="W34" s="31">
        <f>V34/H34*100</f>
        <v>123.31288343558282</v>
      </c>
      <c r="X34" s="61">
        <v>1352.6100000000001</v>
      </c>
      <c r="Y34" s="31">
        <f>X34/I34*100</f>
        <v>53.024191177335332</v>
      </c>
      <c r="Z34" s="61">
        <v>908.55000000000007</v>
      </c>
      <c r="AA34" s="31">
        <f>Z34/J34*100</f>
        <v>117.75646426025534</v>
      </c>
      <c r="AB34" s="67">
        <f>L34+N34+P34+R34+T34+V34+X34+Z34</f>
        <v>11751.16</v>
      </c>
      <c r="AC34" s="31">
        <f>AB34/K34*100</f>
        <v>76.787501927666128</v>
      </c>
    </row>
    <row r="35" spans="1:29" ht="21.75" thickBot="1" x14ac:dyDescent="0.3">
      <c r="A35" s="19">
        <f>A34+1</f>
        <v>34</v>
      </c>
      <c r="B35" s="18" t="s">
        <v>68</v>
      </c>
      <c r="C35" s="28">
        <v>1466</v>
      </c>
      <c r="D35" s="28">
        <v>1060</v>
      </c>
      <c r="E35" s="28">
        <v>1011</v>
      </c>
      <c r="F35" s="28">
        <v>1591</v>
      </c>
      <c r="G35" s="28">
        <v>1548</v>
      </c>
      <c r="H35" s="28">
        <v>1802</v>
      </c>
      <c r="I35" s="59">
        <v>1474.4099999999999</v>
      </c>
      <c r="J35" s="57">
        <v>450.65</v>
      </c>
      <c r="K35" s="64">
        <f>SUM(C35:J35)</f>
        <v>10403.06</v>
      </c>
      <c r="L35" s="30">
        <v>1528</v>
      </c>
      <c r="M35" s="31">
        <f>L35/C35*100</f>
        <v>104.22919508867668</v>
      </c>
      <c r="N35" s="30">
        <v>1019</v>
      </c>
      <c r="O35" s="31">
        <f>N35/D35*100</f>
        <v>96.132075471698101</v>
      </c>
      <c r="P35" s="30">
        <v>1068</v>
      </c>
      <c r="Q35" s="31">
        <f>P35/E35*100</f>
        <v>105.63798219584571</v>
      </c>
      <c r="R35" s="30">
        <v>1650</v>
      </c>
      <c r="S35" s="65">
        <f>R35/F35*100</f>
        <v>103.708359522313</v>
      </c>
      <c r="T35" s="30">
        <v>1626</v>
      </c>
      <c r="U35" s="80">
        <f>T35/G35*100</f>
        <v>105.03875968992249</v>
      </c>
      <c r="V35" s="30">
        <v>1958</v>
      </c>
      <c r="W35" s="31">
        <f>V35/H35*100</f>
        <v>108.65704772475027</v>
      </c>
      <c r="X35" s="61">
        <v>1521.5</v>
      </c>
      <c r="Y35" s="31">
        <f>X35/I35*100</f>
        <v>103.1938199008417</v>
      </c>
      <c r="Z35" s="61">
        <v>476.25</v>
      </c>
      <c r="AA35" s="31">
        <f>Z35/J35*100</f>
        <v>105.68068345722845</v>
      </c>
      <c r="AB35" s="67">
        <f>L35+N35+P35+R35+T35+V35+X35+Z35</f>
        <v>10846.75</v>
      </c>
      <c r="AC35" s="31">
        <f>AB35/K35*100</f>
        <v>104.26499510720883</v>
      </c>
    </row>
    <row r="36" spans="1:29" ht="21.75" thickBot="1" x14ac:dyDescent="0.3">
      <c r="A36" s="19">
        <f>A35+1</f>
        <v>35</v>
      </c>
      <c r="B36" s="18" t="s">
        <v>16</v>
      </c>
      <c r="C36" s="28">
        <v>1747</v>
      </c>
      <c r="D36" s="28">
        <v>1400</v>
      </c>
      <c r="E36" s="28">
        <v>1446</v>
      </c>
      <c r="F36" s="28">
        <v>2047</v>
      </c>
      <c r="G36" s="28">
        <v>2140</v>
      </c>
      <c r="H36" s="28">
        <v>2174</v>
      </c>
      <c r="I36" s="59">
        <v>1632.29</v>
      </c>
      <c r="J36" s="57">
        <v>694.25</v>
      </c>
      <c r="K36" s="64">
        <f>SUM(C36:J36)</f>
        <v>13280.54</v>
      </c>
      <c r="L36" s="30">
        <v>1873</v>
      </c>
      <c r="M36" s="31">
        <f>L36/C36*100</f>
        <v>107.2123640526617</v>
      </c>
      <c r="N36" s="30">
        <v>1443</v>
      </c>
      <c r="O36" s="31">
        <f>N36/D36*100</f>
        <v>103.07142857142857</v>
      </c>
      <c r="P36" s="30">
        <v>1476</v>
      </c>
      <c r="Q36" s="31">
        <f>P36/E36*100</f>
        <v>102.07468879668049</v>
      </c>
      <c r="R36" s="30">
        <v>2177</v>
      </c>
      <c r="S36" s="65">
        <f>R36/F36*100</f>
        <v>106.35075720566682</v>
      </c>
      <c r="T36" s="30">
        <v>2449</v>
      </c>
      <c r="U36" s="80">
        <f>T36/G36*100</f>
        <v>114.4392523364486</v>
      </c>
      <c r="V36" s="30">
        <v>2210</v>
      </c>
      <c r="W36" s="31">
        <f>V36/H36*100</f>
        <v>101.6559337626495</v>
      </c>
      <c r="X36" s="61">
        <v>1741.59</v>
      </c>
      <c r="Y36" s="31">
        <f>X36/I36*100</f>
        <v>106.69611404836149</v>
      </c>
      <c r="Z36" s="61">
        <v>717.35</v>
      </c>
      <c r="AA36" s="31">
        <f>Z36/J36*100</f>
        <v>103.32733165286281</v>
      </c>
      <c r="AB36" s="67">
        <f>L36+N36+P36+R36+T36+V36+X36+Z36</f>
        <v>14086.94</v>
      </c>
      <c r="AC36" s="31">
        <f>AB36/K36*100</f>
        <v>106.07204225129398</v>
      </c>
    </row>
    <row r="37" spans="1:29" ht="21.75" thickBot="1" x14ac:dyDescent="0.3">
      <c r="A37" s="19">
        <f>A36+1</f>
        <v>36</v>
      </c>
      <c r="B37" s="18" t="s">
        <v>5</v>
      </c>
      <c r="C37" s="28">
        <v>2346</v>
      </c>
      <c r="D37" s="28">
        <v>1598</v>
      </c>
      <c r="E37" s="28">
        <v>1477</v>
      </c>
      <c r="F37" s="28">
        <v>2196</v>
      </c>
      <c r="G37" s="28">
        <v>2868</v>
      </c>
      <c r="H37" s="28">
        <v>1931</v>
      </c>
      <c r="I37" s="59">
        <v>2416.5</v>
      </c>
      <c r="J37" s="57">
        <v>1050</v>
      </c>
      <c r="K37" s="64">
        <f>SUM(C37:J37)</f>
        <v>15882.5</v>
      </c>
      <c r="L37" s="30">
        <v>2284</v>
      </c>
      <c r="M37" s="31">
        <f>L37/C37*100</f>
        <v>97.35720375106564</v>
      </c>
      <c r="N37" s="30">
        <v>1580</v>
      </c>
      <c r="O37" s="31">
        <f>N37/D37*100</f>
        <v>98.873591989987489</v>
      </c>
      <c r="P37" s="30">
        <v>1472</v>
      </c>
      <c r="Q37" s="31">
        <f>P37/E37*100</f>
        <v>99.661475964793496</v>
      </c>
      <c r="R37" s="30">
        <v>2091</v>
      </c>
      <c r="S37" s="65">
        <f>R37/F37*100</f>
        <v>95.21857923497268</v>
      </c>
      <c r="T37" s="30">
        <v>2854</v>
      </c>
      <c r="U37" s="80">
        <f>T37/G37*100</f>
        <v>99.511854951185498</v>
      </c>
      <c r="V37" s="30">
        <v>2083</v>
      </c>
      <c r="W37" s="31">
        <f>V37/H37*100</f>
        <v>107.87156913516314</v>
      </c>
      <c r="X37" s="61">
        <v>2431.11</v>
      </c>
      <c r="Y37" s="31">
        <f>X37/I37*100</f>
        <v>100.60459342023589</v>
      </c>
      <c r="Z37" s="61">
        <v>1100</v>
      </c>
      <c r="AA37" s="31">
        <f>Z37/J37*100</f>
        <v>104.76190476190477</v>
      </c>
      <c r="AB37" s="67">
        <f>L37+N37+P37+R37+T37+V37+X37+Z37</f>
        <v>15895.11</v>
      </c>
      <c r="AC37" s="31">
        <f>AB37/K37*100</f>
        <v>100.07939556115221</v>
      </c>
    </row>
    <row r="38" spans="1:29" ht="21.75" thickBot="1" x14ac:dyDescent="0.3">
      <c r="A38" s="19">
        <f>A37+1</f>
        <v>37</v>
      </c>
      <c r="B38" s="18" t="s">
        <v>40</v>
      </c>
      <c r="C38" s="28">
        <v>1678</v>
      </c>
      <c r="D38" s="28">
        <v>1102</v>
      </c>
      <c r="E38" s="28">
        <v>1072</v>
      </c>
      <c r="F38" s="28">
        <v>1638</v>
      </c>
      <c r="G38" s="28">
        <v>2158</v>
      </c>
      <c r="H38" s="28">
        <v>1967</v>
      </c>
      <c r="I38" s="59">
        <v>1637.79</v>
      </c>
      <c r="J38" s="57">
        <v>425.95</v>
      </c>
      <c r="K38" s="64">
        <f>SUM(C38:J38)</f>
        <v>11678.740000000002</v>
      </c>
      <c r="L38" s="30">
        <v>1659</v>
      </c>
      <c r="M38" s="31">
        <f>L38/C38*100</f>
        <v>98.867699642431461</v>
      </c>
      <c r="N38" s="30">
        <v>1162</v>
      </c>
      <c r="O38" s="31">
        <f>N38/D38*100</f>
        <v>105.44464609800363</v>
      </c>
      <c r="P38" s="30">
        <v>1082</v>
      </c>
      <c r="Q38" s="31">
        <f>P38/E38*100</f>
        <v>100.93283582089552</v>
      </c>
      <c r="R38" s="30">
        <v>1720</v>
      </c>
      <c r="S38" s="65">
        <f>R38/F38*100</f>
        <v>105.00610500610502</v>
      </c>
      <c r="T38" s="30">
        <v>2266</v>
      </c>
      <c r="U38" s="80">
        <f>T38/G38*100</f>
        <v>105.00463392029657</v>
      </c>
      <c r="V38" s="30">
        <v>1977</v>
      </c>
      <c r="W38" s="31">
        <f>V38/H38*100</f>
        <v>100.50838840874428</v>
      </c>
      <c r="X38" s="61">
        <v>1709.46</v>
      </c>
      <c r="Y38" s="31">
        <f>X38/I38*100</f>
        <v>104.37601890352244</v>
      </c>
      <c r="Z38" s="61">
        <v>452.84999999999997</v>
      </c>
      <c r="AA38" s="31">
        <f>Z38/J38*100</f>
        <v>106.31529522244394</v>
      </c>
      <c r="AB38" s="67">
        <f>L38+N38+P38+R38+T38+V38+X38+Z38</f>
        <v>12028.31</v>
      </c>
      <c r="AC38" s="31">
        <f>AB38/K38*100</f>
        <v>102.99321673399697</v>
      </c>
    </row>
    <row r="39" spans="1:29" ht="21.75" thickBot="1" x14ac:dyDescent="0.3">
      <c r="A39" s="19">
        <f>A38+1</f>
        <v>38</v>
      </c>
      <c r="B39" s="18" t="s">
        <v>82</v>
      </c>
      <c r="C39" s="28">
        <v>1371</v>
      </c>
      <c r="D39" s="28">
        <v>936</v>
      </c>
      <c r="E39" s="28">
        <v>1023</v>
      </c>
      <c r="F39" s="28">
        <v>1299</v>
      </c>
      <c r="G39" s="28">
        <v>1560</v>
      </c>
      <c r="H39" s="28">
        <v>1791</v>
      </c>
      <c r="I39" s="59">
        <v>1885.9</v>
      </c>
      <c r="J39" s="57">
        <v>410.79999999999995</v>
      </c>
      <c r="K39" s="64">
        <f>SUM(C39:J39)</f>
        <v>10276.699999999999</v>
      </c>
      <c r="L39" s="30">
        <v>1382</v>
      </c>
      <c r="M39" s="31">
        <f>L39/C39*100</f>
        <v>100.80233406272794</v>
      </c>
      <c r="N39" s="30">
        <v>936</v>
      </c>
      <c r="O39" s="31">
        <f>N39/D39*100</f>
        <v>100</v>
      </c>
      <c r="P39" s="30">
        <v>1040</v>
      </c>
      <c r="Q39" s="31">
        <f>P39/E39*100</f>
        <v>101.66177908113391</v>
      </c>
      <c r="R39" s="30">
        <v>1369</v>
      </c>
      <c r="S39" s="65">
        <f>R39/F39*100</f>
        <v>105.38876058506543</v>
      </c>
      <c r="T39" s="30">
        <v>1597</v>
      </c>
      <c r="U39" s="80">
        <f>T39/G39*100</f>
        <v>102.37179487179486</v>
      </c>
      <c r="V39" s="30">
        <v>1834</v>
      </c>
      <c r="W39" s="31">
        <f>V39/H39*100</f>
        <v>102.40089335566722</v>
      </c>
      <c r="X39" s="61">
        <v>2074.35</v>
      </c>
      <c r="Y39" s="31">
        <f>X39/I39*100</f>
        <v>109.99257648867913</v>
      </c>
      <c r="Z39" s="61">
        <v>460.95</v>
      </c>
      <c r="AA39" s="31">
        <f>Z39/J39*100</f>
        <v>112.20788704965921</v>
      </c>
      <c r="AB39" s="67">
        <f>L39+N39+P39+R39+T39+V39+X39+Z39</f>
        <v>10693.300000000001</v>
      </c>
      <c r="AC39" s="31">
        <f>AB39/K39*100</f>
        <v>104.05383050979403</v>
      </c>
    </row>
    <row r="40" spans="1:29" ht="21.75" thickBot="1" x14ac:dyDescent="0.3">
      <c r="A40" s="19">
        <f>A39+1</f>
        <v>39</v>
      </c>
      <c r="B40" s="18" t="s">
        <v>27</v>
      </c>
      <c r="C40" s="28">
        <v>1640</v>
      </c>
      <c r="D40" s="28">
        <v>1025</v>
      </c>
      <c r="E40" s="28">
        <v>1009</v>
      </c>
      <c r="F40" s="28">
        <v>1838</v>
      </c>
      <c r="G40" s="28">
        <v>2049</v>
      </c>
      <c r="H40" s="28">
        <v>2347</v>
      </c>
      <c r="I40" s="59">
        <v>2159.0700000000002</v>
      </c>
      <c r="J40" s="57">
        <v>557.9</v>
      </c>
      <c r="K40" s="64">
        <f>SUM(C40:J40)</f>
        <v>12624.97</v>
      </c>
      <c r="L40" s="30">
        <v>1666</v>
      </c>
      <c r="M40" s="31">
        <f>L40/C40*100</f>
        <v>101.58536585365854</v>
      </c>
      <c r="N40" s="30">
        <v>1070</v>
      </c>
      <c r="O40" s="31">
        <f>N40/D40*100</f>
        <v>104.39024390243902</v>
      </c>
      <c r="P40" s="30">
        <v>1075</v>
      </c>
      <c r="Q40" s="31">
        <f>P40/E40*100</f>
        <v>106.54112983151636</v>
      </c>
      <c r="R40" s="30">
        <v>1798</v>
      </c>
      <c r="S40" s="65">
        <f>R40/F40*100</f>
        <v>97.823721436343845</v>
      </c>
      <c r="T40" s="30">
        <v>2163</v>
      </c>
      <c r="U40" s="80">
        <f>T40/G40*100</f>
        <v>105.56368960468521</v>
      </c>
      <c r="V40" s="30">
        <v>2593</v>
      </c>
      <c r="W40" s="31">
        <f>V40/H40*100</f>
        <v>110.48146570089476</v>
      </c>
      <c r="X40" s="61">
        <v>2279.1800000000003</v>
      </c>
      <c r="Y40" s="31">
        <f>X40/I40*100</f>
        <v>105.56304334736717</v>
      </c>
      <c r="Z40" s="61">
        <v>570.54999999999995</v>
      </c>
      <c r="AA40" s="31">
        <f>Z40/J40*100</f>
        <v>102.26743143932605</v>
      </c>
      <c r="AB40" s="67">
        <f>L40+N40+P40+R40+T40+V40+X40+Z40</f>
        <v>13214.73</v>
      </c>
      <c r="AC40" s="31">
        <f>AB40/K40*100</f>
        <v>104.67137743693648</v>
      </c>
    </row>
    <row r="41" spans="1:29" ht="15.75" thickBot="1" x14ac:dyDescent="0.3">
      <c r="A41" s="19">
        <f>A40+1</f>
        <v>40</v>
      </c>
      <c r="B41" s="18" t="s">
        <v>90</v>
      </c>
      <c r="C41" s="28">
        <v>1175</v>
      </c>
      <c r="D41" s="28">
        <v>956</v>
      </c>
      <c r="E41" s="28">
        <v>939</v>
      </c>
      <c r="F41" s="28">
        <v>1340</v>
      </c>
      <c r="G41" s="28">
        <v>1621</v>
      </c>
      <c r="H41" s="28">
        <v>1042</v>
      </c>
      <c r="I41" s="59">
        <v>1233.3399999999999</v>
      </c>
      <c r="J41" s="57">
        <v>380</v>
      </c>
      <c r="K41" s="64">
        <f>SUM(C41:J41)</f>
        <v>8686.34</v>
      </c>
      <c r="L41" s="30">
        <v>1241</v>
      </c>
      <c r="M41" s="31">
        <f>L41/C41*100</f>
        <v>105.61702127659574</v>
      </c>
      <c r="N41" s="30">
        <v>974</v>
      </c>
      <c r="O41" s="31">
        <f>N41/D41*100</f>
        <v>101.88284518828452</v>
      </c>
      <c r="P41" s="30">
        <v>965</v>
      </c>
      <c r="Q41" s="31">
        <f>P41/E41*100</f>
        <v>102.76890308839191</v>
      </c>
      <c r="R41" s="30">
        <v>1385</v>
      </c>
      <c r="S41" s="65">
        <f>R41/F41*100</f>
        <v>103.35820895522387</v>
      </c>
      <c r="T41" s="30">
        <v>1596</v>
      </c>
      <c r="U41" s="80">
        <f>T41/G41*100</f>
        <v>98.457742134484889</v>
      </c>
      <c r="V41" s="30">
        <v>1119</v>
      </c>
      <c r="W41" s="31">
        <f>V41/H41*100</f>
        <v>107.38963531669864</v>
      </c>
      <c r="X41" s="61">
        <v>1260.8399999999999</v>
      </c>
      <c r="Y41" s="31">
        <f>X41/I41*100</f>
        <v>102.22971767720175</v>
      </c>
      <c r="Z41" s="61">
        <v>475.3</v>
      </c>
      <c r="AA41" s="31">
        <f>Z41/J41*100</f>
        <v>125.07894736842104</v>
      </c>
      <c r="AB41" s="67">
        <f>L41+N41+P41+R41+T41+V41+X41+Z41</f>
        <v>9016.14</v>
      </c>
      <c r="AC41" s="31">
        <f>AB41/K41*100</f>
        <v>103.79676595666298</v>
      </c>
    </row>
    <row r="42" spans="1:29" ht="21.75" thickBot="1" x14ac:dyDescent="0.3">
      <c r="A42" s="19">
        <f>A41+1</f>
        <v>41</v>
      </c>
      <c r="B42" s="18" t="s">
        <v>51</v>
      </c>
      <c r="C42" s="28">
        <v>1402</v>
      </c>
      <c r="D42" s="28">
        <v>1061</v>
      </c>
      <c r="E42" s="28">
        <v>1039</v>
      </c>
      <c r="F42" s="28">
        <v>1513</v>
      </c>
      <c r="G42" s="28">
        <v>1929</v>
      </c>
      <c r="H42" s="28">
        <v>2042</v>
      </c>
      <c r="I42" s="59">
        <v>1562.41</v>
      </c>
      <c r="J42" s="57">
        <v>459.75</v>
      </c>
      <c r="K42" s="64">
        <f>SUM(C42:J42)</f>
        <v>11008.16</v>
      </c>
      <c r="L42" s="30">
        <v>1382</v>
      </c>
      <c r="M42" s="31">
        <f>L42/C42*100</f>
        <v>98.573466476462201</v>
      </c>
      <c r="N42" s="30">
        <v>1094</v>
      </c>
      <c r="O42" s="31">
        <f>N42/D42*100</f>
        <v>103.11027332704997</v>
      </c>
      <c r="P42" s="30">
        <v>1093</v>
      </c>
      <c r="Q42" s="31">
        <f>P42/E42*100</f>
        <v>105.19730510105872</v>
      </c>
      <c r="R42" s="30">
        <v>1737</v>
      </c>
      <c r="S42" s="65">
        <f>R42/F42*100</f>
        <v>114.80502313284863</v>
      </c>
      <c r="T42" s="30">
        <v>1876</v>
      </c>
      <c r="U42" s="80">
        <f>T42/G42*100</f>
        <v>97.252462415759467</v>
      </c>
      <c r="V42" s="30">
        <v>2367</v>
      </c>
      <c r="W42" s="31">
        <f>V42/H42*100</f>
        <v>115.91576885406465</v>
      </c>
      <c r="X42" s="61">
        <v>1644.8500000000001</v>
      </c>
      <c r="Y42" s="31">
        <f>X42/I42*100</f>
        <v>105.27646392432204</v>
      </c>
      <c r="Z42" s="61">
        <v>457.59999999999997</v>
      </c>
      <c r="AA42" s="31">
        <f>Z42/J42*100</f>
        <v>99.532354540511136</v>
      </c>
      <c r="AB42" s="67">
        <f>L42+N42+P42+R42+T42+V42+X42+Z42</f>
        <v>11651.45</v>
      </c>
      <c r="AC42" s="31">
        <f>AB42/K42*100</f>
        <v>105.84375590471069</v>
      </c>
    </row>
    <row r="43" spans="1:29" ht="21.75" thickBot="1" x14ac:dyDescent="0.3">
      <c r="A43" s="19">
        <f>A42+1</f>
        <v>42</v>
      </c>
      <c r="B43" s="18" t="s">
        <v>88</v>
      </c>
      <c r="C43" s="28">
        <v>1674</v>
      </c>
      <c r="D43" s="28">
        <v>961</v>
      </c>
      <c r="E43" s="28">
        <v>1023</v>
      </c>
      <c r="F43" s="28">
        <v>1098</v>
      </c>
      <c r="G43" s="28">
        <v>1200</v>
      </c>
      <c r="H43" s="28">
        <v>1534</v>
      </c>
      <c r="I43" s="59">
        <v>1763.1000000000001</v>
      </c>
      <c r="J43" s="57">
        <v>474.05</v>
      </c>
      <c r="K43" s="64">
        <f>SUM(C43:J43)</f>
        <v>9727.15</v>
      </c>
      <c r="L43" s="30">
        <v>1691</v>
      </c>
      <c r="M43" s="31">
        <f>L43/C43*100</f>
        <v>101.01553166069294</v>
      </c>
      <c r="N43" s="30">
        <v>970</v>
      </c>
      <c r="O43" s="31">
        <f>N43/D43*100</f>
        <v>100.93652445369408</v>
      </c>
      <c r="P43" s="30">
        <v>1022</v>
      </c>
      <c r="Q43" s="31">
        <f>P43/E43*100</f>
        <v>99.902248289345067</v>
      </c>
      <c r="R43" s="30">
        <v>1081</v>
      </c>
      <c r="S43" s="65">
        <f>R43/F43*100</f>
        <v>98.451730418943527</v>
      </c>
      <c r="T43" s="30">
        <v>1239</v>
      </c>
      <c r="U43" s="80">
        <f>T43/G43*100</f>
        <v>103.25</v>
      </c>
      <c r="V43" s="30">
        <v>1536</v>
      </c>
      <c r="W43" s="31">
        <f>V43/H43*100</f>
        <v>100.1303780964798</v>
      </c>
      <c r="X43" s="61">
        <v>1817.28</v>
      </c>
      <c r="Y43" s="31">
        <f>X43/I43*100</f>
        <v>103.07299642674835</v>
      </c>
      <c r="Z43" s="61">
        <v>499.4</v>
      </c>
      <c r="AA43" s="31">
        <f>Z43/J43*100</f>
        <v>105.34753717962239</v>
      </c>
      <c r="AB43" s="67">
        <f>L43+N43+P43+R43+T43+V43+X43+Z43</f>
        <v>9855.68</v>
      </c>
      <c r="AC43" s="31">
        <f>AB43/K43*100</f>
        <v>101.32135311987582</v>
      </c>
    </row>
    <row r="44" spans="1:29" ht="21.75" thickBot="1" x14ac:dyDescent="0.3">
      <c r="A44" s="19">
        <f>A43+1</f>
        <v>43</v>
      </c>
      <c r="B44" s="18" t="s">
        <v>72</v>
      </c>
      <c r="C44" s="28">
        <v>1350</v>
      </c>
      <c r="D44" s="28">
        <v>1009</v>
      </c>
      <c r="E44" s="28">
        <v>1019</v>
      </c>
      <c r="F44" s="28">
        <v>1389</v>
      </c>
      <c r="G44" s="28">
        <v>1639</v>
      </c>
      <c r="H44" s="28">
        <v>1909</v>
      </c>
      <c r="I44" s="59">
        <v>1355.7900000000002</v>
      </c>
      <c r="J44" s="57">
        <v>382.55</v>
      </c>
      <c r="K44" s="64">
        <f>SUM(C44:J44)</f>
        <v>10053.34</v>
      </c>
      <c r="L44" s="30">
        <v>1379</v>
      </c>
      <c r="M44" s="31">
        <f>L44/C44*100</f>
        <v>102.14814814814814</v>
      </c>
      <c r="N44" s="30">
        <v>1044</v>
      </c>
      <c r="O44" s="31">
        <f>N44/D44*100</f>
        <v>103.46878097125867</v>
      </c>
      <c r="P44" s="30">
        <v>1060</v>
      </c>
      <c r="Q44" s="31">
        <f>P44/E44*100</f>
        <v>104.02355250245338</v>
      </c>
      <c r="R44" s="30">
        <v>1441</v>
      </c>
      <c r="S44" s="65">
        <f>R44/F44*100</f>
        <v>103.74370050395969</v>
      </c>
      <c r="T44" s="30">
        <v>1785</v>
      </c>
      <c r="U44" s="80">
        <f>T44/G44*100</f>
        <v>108.90787065283709</v>
      </c>
      <c r="V44" s="30">
        <v>2262</v>
      </c>
      <c r="W44" s="31">
        <f>V44/H44*100</f>
        <v>118.49135673127292</v>
      </c>
      <c r="X44" s="61">
        <v>1429.2</v>
      </c>
      <c r="Y44" s="31">
        <f>X44/I44*100</f>
        <v>105.41455535149247</v>
      </c>
      <c r="Z44" s="61">
        <v>425.95</v>
      </c>
      <c r="AA44" s="31">
        <f>Z44/J44*100</f>
        <v>111.34492223238792</v>
      </c>
      <c r="AB44" s="67">
        <f>L44+N44+P44+R44+T44+V44+X44+Z44</f>
        <v>10826.150000000001</v>
      </c>
      <c r="AC44" s="31">
        <f>AB44/K44*100</f>
        <v>107.68709702447148</v>
      </c>
    </row>
    <row r="45" spans="1:29" ht="15.75" thickBot="1" x14ac:dyDescent="0.3">
      <c r="A45" s="19">
        <f>A44+1</f>
        <v>44</v>
      </c>
      <c r="B45" s="18" t="s">
        <v>55</v>
      </c>
      <c r="C45" s="28">
        <v>1332</v>
      </c>
      <c r="D45" s="28">
        <v>1201</v>
      </c>
      <c r="E45" s="28">
        <v>1108</v>
      </c>
      <c r="F45" s="28">
        <v>1572</v>
      </c>
      <c r="G45" s="28">
        <v>1710</v>
      </c>
      <c r="H45" s="28">
        <v>1990</v>
      </c>
      <c r="I45" s="59">
        <v>1367.7099999999998</v>
      </c>
      <c r="J45" s="57">
        <v>470.25</v>
      </c>
      <c r="K45" s="64">
        <f>SUM(C45:J45)</f>
        <v>10750.96</v>
      </c>
      <c r="L45" s="30">
        <v>1334</v>
      </c>
      <c r="M45" s="31">
        <f>L45/C45*100</f>
        <v>100.15015015015014</v>
      </c>
      <c r="N45" s="30">
        <v>1206</v>
      </c>
      <c r="O45" s="31">
        <f>N45/D45*100</f>
        <v>100.41631973355538</v>
      </c>
      <c r="P45" s="30">
        <v>1133</v>
      </c>
      <c r="Q45" s="31">
        <f>P45/E45*100</f>
        <v>102.25631768953069</v>
      </c>
      <c r="R45" s="30">
        <v>1605</v>
      </c>
      <c r="S45" s="65">
        <f>R45/F45*100</f>
        <v>102.09923664122138</v>
      </c>
      <c r="T45" s="30">
        <v>1794</v>
      </c>
      <c r="U45" s="80">
        <f>T45/G45*100</f>
        <v>104.91228070175438</v>
      </c>
      <c r="V45" s="30">
        <v>1703</v>
      </c>
      <c r="W45" s="31">
        <f>V45/H45*100</f>
        <v>85.577889447236174</v>
      </c>
      <c r="X45" s="61">
        <v>1392.1100000000001</v>
      </c>
      <c r="Y45" s="31">
        <f>X45/I45*100</f>
        <v>101.78400391895946</v>
      </c>
      <c r="Z45" s="61">
        <v>479.90000000000003</v>
      </c>
      <c r="AA45" s="31">
        <f>Z45/J45*100</f>
        <v>102.05209994683679</v>
      </c>
      <c r="AB45" s="67">
        <f>L45+N45+P45+R45+T45+V45+X45+Z45</f>
        <v>10647.01</v>
      </c>
      <c r="AC45" s="31">
        <f>AB45/K45*100</f>
        <v>99.033109601375145</v>
      </c>
    </row>
    <row r="46" spans="1:29" ht="15.75" thickBot="1" x14ac:dyDescent="0.3">
      <c r="A46" s="19">
        <f>A45+1</f>
        <v>45</v>
      </c>
      <c r="B46" s="18" t="s">
        <v>32</v>
      </c>
      <c r="C46" s="28">
        <v>1580</v>
      </c>
      <c r="D46" s="28">
        <v>1087</v>
      </c>
      <c r="E46" s="28">
        <v>1191</v>
      </c>
      <c r="F46" s="28">
        <v>2094</v>
      </c>
      <c r="G46" s="28">
        <v>2159</v>
      </c>
      <c r="H46" s="28">
        <v>1613</v>
      </c>
      <c r="I46" s="59">
        <v>1435.55</v>
      </c>
      <c r="J46" s="57">
        <v>560.29999999999995</v>
      </c>
      <c r="K46" s="64">
        <f>SUM(C46:J46)</f>
        <v>11719.849999999999</v>
      </c>
      <c r="L46" s="30">
        <v>1653</v>
      </c>
      <c r="M46" s="31">
        <f>L46/C46*100</f>
        <v>104.62025316455697</v>
      </c>
      <c r="N46" s="30">
        <v>1111</v>
      </c>
      <c r="O46" s="31">
        <f>N46/D46*100</f>
        <v>102.20791168353264</v>
      </c>
      <c r="P46" s="30">
        <v>1174</v>
      </c>
      <c r="Q46" s="31">
        <f>P46/E46*100</f>
        <v>98.572628043660799</v>
      </c>
      <c r="R46" s="30">
        <v>2031</v>
      </c>
      <c r="S46" s="65">
        <f>R46/F46*100</f>
        <v>96.991404011461313</v>
      </c>
      <c r="T46" s="30">
        <v>2143</v>
      </c>
      <c r="U46" s="80">
        <f>T46/G46*100</f>
        <v>99.258916164891147</v>
      </c>
      <c r="V46" s="30">
        <v>2134</v>
      </c>
      <c r="W46" s="31">
        <f>V46/H46*100</f>
        <v>132.30006199628022</v>
      </c>
      <c r="X46" s="61">
        <v>1517.2499999999998</v>
      </c>
      <c r="Y46" s="31">
        <f>X46/I46*100</f>
        <v>105.69119849535021</v>
      </c>
      <c r="Z46" s="61">
        <v>590.70000000000005</v>
      </c>
      <c r="AA46" s="31">
        <f>Z46/J46*100</f>
        <v>105.42566482241658</v>
      </c>
      <c r="AB46" s="67">
        <f>L46+N46+P46+R46+T46+V46+X46+Z46</f>
        <v>12353.95</v>
      </c>
      <c r="AC46" s="31">
        <f>AB46/K46*100</f>
        <v>105.41047880305636</v>
      </c>
    </row>
    <row r="47" spans="1:29" ht="21.75" thickBot="1" x14ac:dyDescent="0.3">
      <c r="A47" s="19">
        <f>A46+1</f>
        <v>46</v>
      </c>
      <c r="B47" s="18" t="s">
        <v>73</v>
      </c>
      <c r="C47" s="28">
        <v>1559</v>
      </c>
      <c r="D47" s="28">
        <v>971</v>
      </c>
      <c r="E47" s="28">
        <v>1109</v>
      </c>
      <c r="F47" s="28">
        <v>1247</v>
      </c>
      <c r="G47" s="28">
        <v>1715</v>
      </c>
      <c r="H47" s="28">
        <v>1769</v>
      </c>
      <c r="I47" s="59">
        <v>1775.17</v>
      </c>
      <c r="J47" s="57">
        <v>341.85</v>
      </c>
      <c r="K47" s="64">
        <f>SUM(C47:J47)</f>
        <v>10487.02</v>
      </c>
      <c r="L47" s="30">
        <v>1616</v>
      </c>
      <c r="M47" s="31">
        <f>L47/C47*100</f>
        <v>103.65618986529827</v>
      </c>
      <c r="N47" s="30">
        <v>997</v>
      </c>
      <c r="O47" s="31">
        <f>N47/D47*100</f>
        <v>102.6776519052523</v>
      </c>
      <c r="P47" s="30">
        <v>1137</v>
      </c>
      <c r="Q47" s="31">
        <f>P47/E47*100</f>
        <v>102.52479711451758</v>
      </c>
      <c r="R47" s="30">
        <v>1331</v>
      </c>
      <c r="S47" s="65">
        <f>R47/F47*100</f>
        <v>106.73616680032076</v>
      </c>
      <c r="T47" s="30">
        <v>1837</v>
      </c>
      <c r="U47" s="80">
        <f>T47/G47*100</f>
        <v>107.11370262390672</v>
      </c>
      <c r="V47" s="30">
        <v>2238</v>
      </c>
      <c r="W47" s="31">
        <f>V47/H47*100</f>
        <v>126.51215375918599</v>
      </c>
      <c r="X47" s="61">
        <v>1861.71</v>
      </c>
      <c r="Y47" s="31">
        <f>X47/I47*100</f>
        <v>104.87502605384273</v>
      </c>
      <c r="Z47" s="61">
        <v>478.2</v>
      </c>
      <c r="AA47" s="31">
        <f>Z47/J47*100</f>
        <v>139.88591487494514</v>
      </c>
      <c r="AB47" s="67">
        <f>L47+N47+P47+R47+T47+V47+X47+Z47</f>
        <v>11495.91</v>
      </c>
      <c r="AC47" s="31">
        <f>AB47/K47*100</f>
        <v>109.62036879876264</v>
      </c>
    </row>
    <row r="48" spans="1:29" ht="21.75" thickBot="1" x14ac:dyDescent="0.3">
      <c r="A48" s="19">
        <f>A47+1</f>
        <v>47</v>
      </c>
      <c r="B48" s="18" t="s">
        <v>74</v>
      </c>
      <c r="C48" s="28">
        <v>983</v>
      </c>
      <c r="D48" s="28">
        <v>758</v>
      </c>
      <c r="E48" s="28">
        <v>871</v>
      </c>
      <c r="F48" s="28">
        <v>1522</v>
      </c>
      <c r="G48" s="28">
        <v>1783</v>
      </c>
      <c r="H48" s="28">
        <v>1992</v>
      </c>
      <c r="I48" s="59">
        <v>2035.18</v>
      </c>
      <c r="J48" s="57">
        <v>303.64999999999998</v>
      </c>
      <c r="K48" s="64">
        <f>SUM(C48:J48)</f>
        <v>10247.83</v>
      </c>
      <c r="L48" s="30">
        <v>1426</v>
      </c>
      <c r="M48" s="31">
        <f>L48/C48*100</f>
        <v>145.06612410986776</v>
      </c>
      <c r="N48" s="30">
        <v>1000</v>
      </c>
      <c r="O48" s="31">
        <f>N48/D48*100</f>
        <v>131.92612137203164</v>
      </c>
      <c r="P48" s="30">
        <v>936</v>
      </c>
      <c r="Q48" s="31">
        <f>P48/E48*100</f>
        <v>107.46268656716418</v>
      </c>
      <c r="R48" s="30">
        <v>1398</v>
      </c>
      <c r="S48" s="65">
        <f>R48/F48*100</f>
        <v>91.852825229960573</v>
      </c>
      <c r="T48" s="30">
        <v>2169</v>
      </c>
      <c r="U48" s="80">
        <f>T48/G48*100</f>
        <v>121.64890633763321</v>
      </c>
      <c r="V48" s="30">
        <v>1897</v>
      </c>
      <c r="W48" s="31">
        <f>V48/H48*100</f>
        <v>95.230923694779108</v>
      </c>
      <c r="X48" s="61">
        <v>1653.2399999999998</v>
      </c>
      <c r="Y48" s="31">
        <f>X48/I48*100</f>
        <v>81.233109602099063</v>
      </c>
      <c r="Z48" s="61">
        <v>320.85000000000002</v>
      </c>
      <c r="AA48" s="31">
        <f>Z48/J48*100</f>
        <v>105.66441626873046</v>
      </c>
      <c r="AB48" s="67">
        <f>L48+N48+P48+R48+T48+V48+X48+Z48</f>
        <v>10800.09</v>
      </c>
      <c r="AC48" s="65">
        <f>AB48/K48*100</f>
        <v>105.38904333893126</v>
      </c>
    </row>
    <row r="49" spans="1:29" ht="15.75" thickBot="1" x14ac:dyDescent="0.3">
      <c r="A49" s="19">
        <f>A48+1</f>
        <v>48</v>
      </c>
      <c r="B49" s="18" t="s">
        <v>84</v>
      </c>
      <c r="C49" s="28">
        <v>1620</v>
      </c>
      <c r="D49" s="28">
        <v>990</v>
      </c>
      <c r="E49" s="28">
        <v>998</v>
      </c>
      <c r="F49" s="28">
        <v>1898</v>
      </c>
      <c r="G49" s="28">
        <v>1200</v>
      </c>
      <c r="H49" s="28">
        <v>1107</v>
      </c>
      <c r="I49" s="59">
        <v>1996.97</v>
      </c>
      <c r="J49" s="57">
        <v>469.95</v>
      </c>
      <c r="K49" s="64">
        <f>SUM(C49:J49)</f>
        <v>10279.92</v>
      </c>
      <c r="L49" s="30">
        <v>1471</v>
      </c>
      <c r="M49" s="31">
        <f>L49/C49*100</f>
        <v>90.802469135802468</v>
      </c>
      <c r="N49" s="30">
        <v>915</v>
      </c>
      <c r="O49" s="31">
        <f>N49/D49*100</f>
        <v>92.424242424242422</v>
      </c>
      <c r="P49" s="30">
        <v>896</v>
      </c>
      <c r="Q49" s="31">
        <f>P49/E49*100</f>
        <v>89.779559118236477</v>
      </c>
      <c r="R49" s="30">
        <v>1595</v>
      </c>
      <c r="S49" s="65">
        <f>R49/F49*100</f>
        <v>84.035827186512108</v>
      </c>
      <c r="T49" s="30">
        <v>1738</v>
      </c>
      <c r="U49" s="80">
        <f>T49/G49*100</f>
        <v>144.83333333333331</v>
      </c>
      <c r="V49" s="30">
        <v>1095</v>
      </c>
      <c r="W49" s="31">
        <f>V49/H49*100</f>
        <v>98.915989159891609</v>
      </c>
      <c r="X49" s="61">
        <v>2070.4499999999998</v>
      </c>
      <c r="Y49" s="31">
        <f>X49/I49*100</f>
        <v>103.6795745554515</v>
      </c>
      <c r="Z49" s="61">
        <v>524.6</v>
      </c>
      <c r="AA49" s="31">
        <f>Z49/J49*100</f>
        <v>111.62889669113736</v>
      </c>
      <c r="AB49" s="67">
        <f>L49+N49+P49+R49+T49+V49+X49+Z49</f>
        <v>10305.050000000001</v>
      </c>
      <c r="AC49" s="31">
        <f>AB49/K49*100</f>
        <v>100.24445715530861</v>
      </c>
    </row>
    <row r="50" spans="1:29" ht="21.75" thickBot="1" x14ac:dyDescent="0.3">
      <c r="A50" s="19">
        <f>A49+1</f>
        <v>49</v>
      </c>
      <c r="B50" s="18" t="s">
        <v>48</v>
      </c>
      <c r="C50" s="28">
        <v>1587</v>
      </c>
      <c r="D50" s="28">
        <v>1140</v>
      </c>
      <c r="E50" s="28">
        <v>1110</v>
      </c>
      <c r="F50" s="28">
        <v>1787</v>
      </c>
      <c r="G50" s="28">
        <v>1774</v>
      </c>
      <c r="H50" s="28">
        <v>1704</v>
      </c>
      <c r="I50" s="59">
        <v>1557.75</v>
      </c>
      <c r="J50" s="57">
        <v>453.2</v>
      </c>
      <c r="K50" s="64">
        <f>SUM(C50:J50)</f>
        <v>11112.95</v>
      </c>
      <c r="L50" s="30">
        <v>1683</v>
      </c>
      <c r="M50" s="31">
        <f>L50/C50*100</f>
        <v>106.04914933837428</v>
      </c>
      <c r="N50" s="30">
        <v>1184</v>
      </c>
      <c r="O50" s="31">
        <f>N50/D50*100</f>
        <v>103.85964912280701</v>
      </c>
      <c r="P50" s="30">
        <v>1124</v>
      </c>
      <c r="Q50" s="31">
        <f>P50/E50*100</f>
        <v>101.26126126126127</v>
      </c>
      <c r="R50" s="30">
        <v>1796</v>
      </c>
      <c r="S50" s="65">
        <f>R50/F50*100</f>
        <v>100.50363738108561</v>
      </c>
      <c r="T50" s="30">
        <v>1979</v>
      </c>
      <c r="U50" s="80">
        <f>T50/G50*100</f>
        <v>111.55580608793687</v>
      </c>
      <c r="V50" s="30">
        <v>1909</v>
      </c>
      <c r="W50" s="31">
        <f>V50/H50*100</f>
        <v>112.03051643192488</v>
      </c>
      <c r="X50" s="61">
        <v>1480.41</v>
      </c>
      <c r="Y50" s="31">
        <f>X50/I50*100</f>
        <v>95.035146846413099</v>
      </c>
      <c r="Z50" s="61">
        <v>479.35</v>
      </c>
      <c r="AA50" s="31">
        <f>Z50/J50*100</f>
        <v>105.770079435128</v>
      </c>
      <c r="AB50" s="67">
        <f>L50+N50+P50+R50+T50+V50+X50+Z50</f>
        <v>11634.76</v>
      </c>
      <c r="AC50" s="31">
        <f>AB50/K50*100</f>
        <v>104.69551289261628</v>
      </c>
    </row>
    <row r="51" spans="1:29" ht="21.75" thickBot="1" x14ac:dyDescent="0.3">
      <c r="A51" s="19">
        <f>A50+1</f>
        <v>50</v>
      </c>
      <c r="B51" s="18" t="s">
        <v>25</v>
      </c>
      <c r="C51" s="28">
        <v>2342</v>
      </c>
      <c r="D51" s="28">
        <v>1343</v>
      </c>
      <c r="E51" s="28">
        <v>1265</v>
      </c>
      <c r="F51" s="28">
        <v>1728</v>
      </c>
      <c r="G51" s="28">
        <v>1884</v>
      </c>
      <c r="H51" s="28">
        <v>1914</v>
      </c>
      <c r="I51" s="59">
        <v>2408.67</v>
      </c>
      <c r="J51" s="57">
        <v>765.3</v>
      </c>
      <c r="K51" s="64">
        <f>SUM(C51:J51)</f>
        <v>13649.97</v>
      </c>
      <c r="L51" s="30">
        <v>2411</v>
      </c>
      <c r="M51" s="31">
        <f>L51/C51*100</f>
        <v>102.94619982920581</v>
      </c>
      <c r="N51" s="30">
        <v>1262</v>
      </c>
      <c r="O51" s="31">
        <f>N51/D51*100</f>
        <v>93.968726731198799</v>
      </c>
      <c r="P51" s="30">
        <v>1293</v>
      </c>
      <c r="Q51" s="31">
        <f>P51/E51*100</f>
        <v>102.21343873517787</v>
      </c>
      <c r="R51" s="30">
        <v>1809</v>
      </c>
      <c r="S51" s="65">
        <f>R51/F51*100</f>
        <v>104.6875</v>
      </c>
      <c r="T51" s="30">
        <v>2159</v>
      </c>
      <c r="U51" s="80">
        <f>T51/G51*100</f>
        <v>114.59660297239915</v>
      </c>
      <c r="V51" s="30">
        <v>1719</v>
      </c>
      <c r="W51" s="31">
        <f>V51/H51*100</f>
        <v>89.811912225705328</v>
      </c>
      <c r="X51" s="61">
        <v>2452.2600000000002</v>
      </c>
      <c r="Y51" s="31">
        <f>X51/I51*100</f>
        <v>101.80971241390478</v>
      </c>
      <c r="Z51" s="61">
        <v>778.94999999999993</v>
      </c>
      <c r="AA51" s="31">
        <f>Z51/J51*100</f>
        <v>101.78361426891416</v>
      </c>
      <c r="AB51" s="67">
        <f>L51+N51+P51+R51+T51+V51+X51+Z51</f>
        <v>13884.210000000001</v>
      </c>
      <c r="AC51" s="31">
        <f>AB51/K51*100</f>
        <v>101.71604772757743</v>
      </c>
    </row>
    <row r="52" spans="1:29" ht="21.75" thickBot="1" x14ac:dyDescent="0.3">
      <c r="A52" s="19">
        <f>A51+1</f>
        <v>51</v>
      </c>
      <c r="B52" s="18" t="s">
        <v>17</v>
      </c>
      <c r="C52" s="28">
        <v>1916</v>
      </c>
      <c r="D52" s="28">
        <v>1509</v>
      </c>
      <c r="E52" s="28">
        <v>1508</v>
      </c>
      <c r="F52" s="28">
        <v>1999</v>
      </c>
      <c r="G52" s="28">
        <v>2141</v>
      </c>
      <c r="H52" s="28">
        <v>1699</v>
      </c>
      <c r="I52" s="59">
        <v>1384.88</v>
      </c>
      <c r="J52" s="57">
        <v>517.75</v>
      </c>
      <c r="K52" s="64">
        <f>SUM(C52:J52)</f>
        <v>12674.630000000001</v>
      </c>
      <c r="L52" s="30">
        <v>1799</v>
      </c>
      <c r="M52" s="31">
        <f>L52/C52*100</f>
        <v>93.893528183716086</v>
      </c>
      <c r="N52" s="30">
        <v>1442</v>
      </c>
      <c r="O52" s="31">
        <f>N52/D52*100</f>
        <v>95.559973492379058</v>
      </c>
      <c r="P52" s="30">
        <v>1544</v>
      </c>
      <c r="Q52" s="31">
        <f>P52/E52*100</f>
        <v>102.38726790450929</v>
      </c>
      <c r="R52" s="30">
        <v>1954</v>
      </c>
      <c r="S52" s="65">
        <f>R52/F52*100</f>
        <v>97.748874437218618</v>
      </c>
      <c r="T52" s="30">
        <v>2120</v>
      </c>
      <c r="U52" s="80">
        <f>T52/G52*100</f>
        <v>99.019149929939275</v>
      </c>
      <c r="V52" s="30">
        <v>1781</v>
      </c>
      <c r="W52" s="31">
        <f>V52/H52*100</f>
        <v>104.82636845203062</v>
      </c>
      <c r="X52" s="61">
        <v>1413.83</v>
      </c>
      <c r="Y52" s="31">
        <f>X52/I52*100</f>
        <v>102.09043382820171</v>
      </c>
      <c r="Z52" s="61">
        <v>521.5</v>
      </c>
      <c r="AA52" s="31">
        <f>Z52/J52*100</f>
        <v>100.72428778367939</v>
      </c>
      <c r="AB52" s="67">
        <f>L52+N52+P52+R52+T52+V52+X52+Z52</f>
        <v>12575.33</v>
      </c>
      <c r="AC52" s="31">
        <f>AB52/K52*100</f>
        <v>99.216545177255654</v>
      </c>
    </row>
    <row r="53" spans="1:29" ht="21.75" thickBot="1" x14ac:dyDescent="0.3">
      <c r="A53" s="19">
        <f>A52+1</f>
        <v>52</v>
      </c>
      <c r="B53" s="18" t="s">
        <v>91</v>
      </c>
      <c r="C53" s="28">
        <v>1253</v>
      </c>
      <c r="D53" s="28">
        <v>819</v>
      </c>
      <c r="E53" s="28">
        <v>710</v>
      </c>
      <c r="F53" s="28">
        <v>1208</v>
      </c>
      <c r="G53" s="28">
        <v>879</v>
      </c>
      <c r="H53" s="28">
        <v>1006</v>
      </c>
      <c r="I53" s="59">
        <v>1025.1100000000001</v>
      </c>
      <c r="J53" s="57">
        <v>1350</v>
      </c>
      <c r="K53" s="64">
        <f>SUM(C53:J53)</f>
        <v>8250.11</v>
      </c>
      <c r="L53" s="30">
        <v>1325</v>
      </c>
      <c r="M53" s="31">
        <f>L53/C53*100</f>
        <v>105.74620909816441</v>
      </c>
      <c r="N53" s="30">
        <v>954</v>
      </c>
      <c r="O53" s="31">
        <f>N53/D53*100</f>
        <v>116.4835164835165</v>
      </c>
      <c r="P53" s="30">
        <v>782</v>
      </c>
      <c r="Q53" s="31">
        <f>P53/E53*100</f>
        <v>110.14084507042254</v>
      </c>
      <c r="R53" s="30">
        <v>1260</v>
      </c>
      <c r="S53" s="65">
        <f>R53/F53*100</f>
        <v>104.30463576158941</v>
      </c>
      <c r="T53" s="30">
        <v>1014</v>
      </c>
      <c r="U53" s="80">
        <f>T53/G53*100</f>
        <v>115.35836177474404</v>
      </c>
      <c r="V53" s="30">
        <v>1156</v>
      </c>
      <c r="W53" s="31">
        <f>V53/H53*100</f>
        <v>114.91053677932406</v>
      </c>
      <c r="X53" s="61">
        <v>1109.53</v>
      </c>
      <c r="Y53" s="31">
        <f>X53/I53*100</f>
        <v>108.23521378193558</v>
      </c>
      <c r="Z53" s="61">
        <v>1294.6000000000001</v>
      </c>
      <c r="AA53" s="31">
        <f>Z53/J53*100</f>
        <v>95.896296296296299</v>
      </c>
      <c r="AB53" s="67">
        <f>L53+N53+P53+R53+T53+V53+X53+Z53</f>
        <v>8895.1299999999992</v>
      </c>
      <c r="AC53" s="65">
        <f>AB53/K53*100</f>
        <v>107.81831999815759</v>
      </c>
    </row>
    <row r="54" spans="1:29" ht="21.75" thickBot="1" x14ac:dyDescent="0.3">
      <c r="A54" s="19">
        <f>A53+1</f>
        <v>53</v>
      </c>
      <c r="B54" s="18" t="s">
        <v>89</v>
      </c>
      <c r="C54" s="32">
        <v>875</v>
      </c>
      <c r="D54" s="28">
        <v>735</v>
      </c>
      <c r="E54" s="28">
        <v>848</v>
      </c>
      <c r="F54" s="28">
        <v>1487</v>
      </c>
      <c r="G54" s="28">
        <v>2171</v>
      </c>
      <c r="H54" s="28">
        <v>1350</v>
      </c>
      <c r="I54" s="59">
        <v>1030.8200000000002</v>
      </c>
      <c r="J54" s="57">
        <v>456.2</v>
      </c>
      <c r="K54" s="64">
        <f>SUM(C54:J54)</f>
        <v>8953.02</v>
      </c>
      <c r="L54" s="81">
        <v>895</v>
      </c>
      <c r="M54" s="31">
        <f>L54/C54*100</f>
        <v>102.28571428571429</v>
      </c>
      <c r="N54" s="30">
        <v>688</v>
      </c>
      <c r="O54" s="31">
        <f>N54/D54*100</f>
        <v>93.605442176870753</v>
      </c>
      <c r="P54" s="30">
        <v>869</v>
      </c>
      <c r="Q54" s="31">
        <f>P54/E54*100</f>
        <v>102.47641509433963</v>
      </c>
      <c r="R54" s="30">
        <v>1544</v>
      </c>
      <c r="S54" s="65">
        <f>R54/F54*100</f>
        <v>103.83322125084062</v>
      </c>
      <c r="T54" s="30">
        <v>2275</v>
      </c>
      <c r="U54" s="80">
        <f>T54/G54*100</f>
        <v>104.79041916167664</v>
      </c>
      <c r="V54" s="30">
        <v>1377</v>
      </c>
      <c r="W54" s="31">
        <f>V54/H54*100</f>
        <v>102</v>
      </c>
      <c r="X54" s="61">
        <v>1123.6400000000001</v>
      </c>
      <c r="Y54" s="31">
        <f>X54/I54*100</f>
        <v>109.00448186880347</v>
      </c>
      <c r="Z54" s="61">
        <v>416.1</v>
      </c>
      <c r="AA54" s="31">
        <f>Z54/J54*100</f>
        <v>91.209995615957922</v>
      </c>
      <c r="AB54" s="67">
        <f>L54+N54+P54+R54+T54+V54+X54+Z54</f>
        <v>9187.74</v>
      </c>
      <c r="AC54" s="31">
        <f>AB54/K54*100</f>
        <v>102.6216851967269</v>
      </c>
    </row>
    <row r="55" spans="1:29" ht="21.75" thickBot="1" x14ac:dyDescent="0.3">
      <c r="A55" s="19">
        <f>A54+1</f>
        <v>54</v>
      </c>
      <c r="B55" s="18" t="s">
        <v>81</v>
      </c>
      <c r="C55" s="28">
        <v>1526</v>
      </c>
      <c r="D55" s="28">
        <v>888</v>
      </c>
      <c r="E55" s="28">
        <v>842</v>
      </c>
      <c r="F55" s="28">
        <v>1175</v>
      </c>
      <c r="G55" s="28">
        <v>1739</v>
      </c>
      <c r="H55" s="28">
        <v>1815</v>
      </c>
      <c r="I55" s="59">
        <v>1401.73</v>
      </c>
      <c r="J55" s="57">
        <v>529.29999999999995</v>
      </c>
      <c r="K55" s="64">
        <f>SUM(C55:J55)</f>
        <v>9916.0299999999988</v>
      </c>
      <c r="L55" s="30">
        <v>1526</v>
      </c>
      <c r="M55" s="31">
        <f>L55/C55*100</f>
        <v>100</v>
      </c>
      <c r="N55" s="30">
        <v>896</v>
      </c>
      <c r="O55" s="31">
        <f>N55/D55*100</f>
        <v>100.90090090090089</v>
      </c>
      <c r="P55" s="30">
        <v>888</v>
      </c>
      <c r="Q55" s="31">
        <f>P55/E55*100</f>
        <v>105.46318289786223</v>
      </c>
      <c r="R55" s="30">
        <v>1237</v>
      </c>
      <c r="S55" s="65">
        <f>R55/F55*100</f>
        <v>105.27659574468085</v>
      </c>
      <c r="T55" s="30">
        <v>1904</v>
      </c>
      <c r="U55" s="80">
        <f>T55/G55*100</f>
        <v>109.48821161587119</v>
      </c>
      <c r="V55" s="30">
        <v>2138</v>
      </c>
      <c r="W55" s="31">
        <f>V55/H55*100</f>
        <v>117.7961432506887</v>
      </c>
      <c r="X55" s="61">
        <v>1623.3300000000002</v>
      </c>
      <c r="Y55" s="31">
        <f>X55/I55*100</f>
        <v>115.80903597697132</v>
      </c>
      <c r="Z55" s="61">
        <v>537.9</v>
      </c>
      <c r="AA55" s="31">
        <f>Z55/J55*100</f>
        <v>101.62478745512942</v>
      </c>
      <c r="AB55" s="67">
        <f>L55+N55+P55+R55+T55+V55+X55+Z55</f>
        <v>10750.23</v>
      </c>
      <c r="AC55" s="31">
        <f>AB55/K55*100</f>
        <v>108.41264094602377</v>
      </c>
    </row>
    <row r="56" spans="1:29" ht="15.75" thickBot="1" x14ac:dyDescent="0.3">
      <c r="A56" s="19">
        <f>A55+1</f>
        <v>55</v>
      </c>
      <c r="B56" s="18" t="s">
        <v>28</v>
      </c>
      <c r="C56" s="28">
        <v>1555</v>
      </c>
      <c r="D56" s="28">
        <v>1368</v>
      </c>
      <c r="E56" s="28">
        <v>1229</v>
      </c>
      <c r="F56" s="28">
        <v>1637</v>
      </c>
      <c r="G56" s="28">
        <v>2289</v>
      </c>
      <c r="H56" s="28">
        <v>1900</v>
      </c>
      <c r="I56" s="59">
        <v>1396.46</v>
      </c>
      <c r="J56" s="57">
        <v>468.45</v>
      </c>
      <c r="K56" s="64">
        <f>SUM(C56:J56)</f>
        <v>11842.91</v>
      </c>
      <c r="L56" s="30">
        <v>1662</v>
      </c>
      <c r="M56" s="31">
        <f>L56/C56*100</f>
        <v>106.88102893890674</v>
      </c>
      <c r="N56" s="30">
        <v>1363</v>
      </c>
      <c r="O56" s="31">
        <f>N56/D56*100</f>
        <v>99.634502923976612</v>
      </c>
      <c r="P56" s="30">
        <v>1215</v>
      </c>
      <c r="Q56" s="31">
        <f>P56/E56*100</f>
        <v>98.860862489829131</v>
      </c>
      <c r="R56" s="30">
        <v>1747</v>
      </c>
      <c r="S56" s="65">
        <f>R56/F56*100</f>
        <v>106.71960904092852</v>
      </c>
      <c r="T56" s="30">
        <v>2357</v>
      </c>
      <c r="U56" s="80">
        <f>T56/G56*100</f>
        <v>102.97072957623416</v>
      </c>
      <c r="V56" s="30">
        <v>2236</v>
      </c>
      <c r="W56" s="31">
        <f>V56/H56*100</f>
        <v>117.68421052631579</v>
      </c>
      <c r="X56" s="61">
        <v>1637.6799999999998</v>
      </c>
      <c r="Y56" s="31">
        <f>X56/I56*100</f>
        <v>117.27367772796929</v>
      </c>
      <c r="Z56" s="61">
        <v>492</v>
      </c>
      <c r="AA56" s="31">
        <f>Z56/J56*100</f>
        <v>105.02721741914827</v>
      </c>
      <c r="AB56" s="67">
        <f>L56+N56+P56+R56+T56+V56+X56+Z56</f>
        <v>12709.68</v>
      </c>
      <c r="AC56" s="31">
        <f>AB56/K56*100</f>
        <v>107.31889375162018</v>
      </c>
    </row>
    <row r="57" spans="1:29" ht="15.75" thickBot="1" x14ac:dyDescent="0.3">
      <c r="A57" s="19">
        <f>A56+1</f>
        <v>56</v>
      </c>
      <c r="B57" s="18" t="s">
        <v>58</v>
      </c>
      <c r="C57" s="28">
        <v>1192</v>
      </c>
      <c r="D57" s="28">
        <v>920</v>
      </c>
      <c r="E57" s="28">
        <v>1150</v>
      </c>
      <c r="F57" s="28">
        <v>2328</v>
      </c>
      <c r="G57" s="28">
        <v>1617</v>
      </c>
      <c r="H57" s="28">
        <v>1484</v>
      </c>
      <c r="I57" s="59">
        <v>1221.44</v>
      </c>
      <c r="J57" s="57">
        <v>465.05</v>
      </c>
      <c r="K57" s="64">
        <f>SUM(C57:J57)</f>
        <v>10377.49</v>
      </c>
      <c r="L57" s="30">
        <v>1138</v>
      </c>
      <c r="M57" s="31">
        <f>L57/C57*100</f>
        <v>95.469798657718115</v>
      </c>
      <c r="N57" s="30">
        <v>924</v>
      </c>
      <c r="O57" s="31">
        <f>N57/D57*100</f>
        <v>100.43478260869566</v>
      </c>
      <c r="P57" s="30">
        <v>1223</v>
      </c>
      <c r="Q57" s="31">
        <f>P57/E57*100</f>
        <v>106.34782608695652</v>
      </c>
      <c r="R57" s="30">
        <v>2240</v>
      </c>
      <c r="S57" s="65">
        <f>R57/F57*100</f>
        <v>96.219931271477662</v>
      </c>
      <c r="T57" s="30">
        <v>1655</v>
      </c>
      <c r="U57" s="80">
        <f>T57/G57*100</f>
        <v>102.35003092145949</v>
      </c>
      <c r="V57" s="30">
        <v>1420</v>
      </c>
      <c r="W57" s="31">
        <f>V57/H57*100</f>
        <v>95.687331536388143</v>
      </c>
      <c r="X57" s="61">
        <v>1212.74</v>
      </c>
      <c r="Y57" s="31">
        <f>X57/I57*100</f>
        <v>99.287725962798007</v>
      </c>
      <c r="Z57" s="61">
        <v>462.04999999999995</v>
      </c>
      <c r="AA57" s="31">
        <f>Z57/J57*100</f>
        <v>99.354908074400598</v>
      </c>
      <c r="AB57" s="67">
        <f>L57+N57+P57+R57+T57+V57+X57+Z57</f>
        <v>10274.789999999999</v>
      </c>
      <c r="AC57" s="31">
        <f>AB57/K57*100</f>
        <v>99.010357996008651</v>
      </c>
    </row>
    <row r="58" spans="1:29" ht="21.75" thickBot="1" x14ac:dyDescent="0.3">
      <c r="A58" s="19">
        <f>A57+1</f>
        <v>57</v>
      </c>
      <c r="B58" s="18" t="s">
        <v>63</v>
      </c>
      <c r="C58" s="28">
        <v>1696</v>
      </c>
      <c r="D58" s="28">
        <v>1035</v>
      </c>
      <c r="E58" s="28">
        <v>979</v>
      </c>
      <c r="F58" s="28">
        <v>1454</v>
      </c>
      <c r="G58" s="28">
        <v>1742</v>
      </c>
      <c r="H58" s="28">
        <v>2051</v>
      </c>
      <c r="I58" s="59">
        <v>1097.52</v>
      </c>
      <c r="J58" s="57">
        <v>394.09999999999997</v>
      </c>
      <c r="K58" s="64">
        <f>SUM(C58:J58)</f>
        <v>10448.620000000001</v>
      </c>
      <c r="L58" s="30">
        <v>1798</v>
      </c>
      <c r="M58" s="31">
        <f>L58/C58*100</f>
        <v>106.01415094339623</v>
      </c>
      <c r="N58" s="30">
        <v>1046</v>
      </c>
      <c r="O58" s="31">
        <f>N58/D58*100</f>
        <v>101.06280193236714</v>
      </c>
      <c r="P58" s="30">
        <v>1057</v>
      </c>
      <c r="Q58" s="31">
        <f>P58/E58*100</f>
        <v>107.96731358529111</v>
      </c>
      <c r="R58" s="30">
        <v>1523</v>
      </c>
      <c r="S58" s="65">
        <f>R58/F58*100</f>
        <v>104.74552957359009</v>
      </c>
      <c r="T58" s="30">
        <v>1895</v>
      </c>
      <c r="U58" s="80">
        <f>T58/G58*100</f>
        <v>108.78300803673937</v>
      </c>
      <c r="V58" s="30">
        <v>2108</v>
      </c>
      <c r="W58" s="31">
        <f>V58/H58*100</f>
        <v>102.77913213066796</v>
      </c>
      <c r="X58" s="61">
        <v>1142.05</v>
      </c>
      <c r="Y58" s="31">
        <f>X58/I58*100</f>
        <v>104.05732925140316</v>
      </c>
      <c r="Z58" s="61">
        <v>408</v>
      </c>
      <c r="AA58" s="31">
        <f>Z58/J58*100</f>
        <v>103.52702359807155</v>
      </c>
      <c r="AB58" s="67">
        <f>L58+N58+P58+R58+T58+V58+X58+Z58</f>
        <v>10977.05</v>
      </c>
      <c r="AC58" s="31">
        <f>AB58/K58*100</f>
        <v>105.05741428054611</v>
      </c>
    </row>
    <row r="59" spans="1:29" ht="21.75" thickBot="1" x14ac:dyDescent="0.3">
      <c r="A59" s="19">
        <f>A58+1</f>
        <v>58</v>
      </c>
      <c r="B59" s="18" t="s">
        <v>77</v>
      </c>
      <c r="C59" s="28">
        <v>1326</v>
      </c>
      <c r="D59" s="28">
        <v>938</v>
      </c>
      <c r="E59" s="28">
        <v>1040</v>
      </c>
      <c r="F59" s="28">
        <v>1472</v>
      </c>
      <c r="G59" s="28">
        <v>1621</v>
      </c>
      <c r="H59" s="28">
        <v>1657</v>
      </c>
      <c r="I59" s="59">
        <v>1343.44</v>
      </c>
      <c r="J59" s="57">
        <v>396.45000000000005</v>
      </c>
      <c r="K59" s="64">
        <f>SUM(C59:J59)</f>
        <v>9793.8900000000012</v>
      </c>
      <c r="L59" s="30">
        <v>1421</v>
      </c>
      <c r="M59" s="31">
        <f>L59/C59*100</f>
        <v>107.16440422322775</v>
      </c>
      <c r="N59" s="30">
        <v>955</v>
      </c>
      <c r="O59" s="31">
        <f>N59/D59*100</f>
        <v>101.81236673773988</v>
      </c>
      <c r="P59" s="30">
        <v>1019</v>
      </c>
      <c r="Q59" s="31">
        <f>P59/E59*100</f>
        <v>97.980769230769226</v>
      </c>
      <c r="R59" s="30">
        <v>1409</v>
      </c>
      <c r="S59" s="65">
        <f>R59/F59*100</f>
        <v>95.720108695652172</v>
      </c>
      <c r="T59" s="30">
        <v>1656</v>
      </c>
      <c r="U59" s="80">
        <f>T59/G59*100</f>
        <v>102.15916101172115</v>
      </c>
      <c r="V59" s="30">
        <v>1713</v>
      </c>
      <c r="W59" s="31">
        <f>V59/H59*100</f>
        <v>103.37960168980085</v>
      </c>
      <c r="X59" s="61">
        <v>1363.8400000000001</v>
      </c>
      <c r="Y59" s="31">
        <f>X59/I59*100</f>
        <v>101.51848984696005</v>
      </c>
      <c r="Z59" s="61">
        <v>389.4</v>
      </c>
      <c r="AA59" s="31">
        <f>Z59/J59*100</f>
        <v>98.221717744986734</v>
      </c>
      <c r="AB59" s="67">
        <f>L59+N59+P59+R59+T59+V59+X59+Z59</f>
        <v>9926.24</v>
      </c>
      <c r="AC59" s="31">
        <f>AB59/K59*100</f>
        <v>101.35135273114156</v>
      </c>
    </row>
    <row r="60" spans="1:29" ht="21.75" thickBot="1" x14ac:dyDescent="0.3">
      <c r="A60" s="19">
        <f>A59+1</f>
        <v>59</v>
      </c>
      <c r="B60" s="18" t="s">
        <v>43</v>
      </c>
      <c r="C60" s="28">
        <v>1392</v>
      </c>
      <c r="D60" s="28">
        <v>1115</v>
      </c>
      <c r="E60" s="28">
        <v>926</v>
      </c>
      <c r="F60" s="28">
        <v>1743</v>
      </c>
      <c r="G60" s="28">
        <v>2119</v>
      </c>
      <c r="H60" s="28">
        <v>1932</v>
      </c>
      <c r="I60" s="59">
        <v>2036.1799999999998</v>
      </c>
      <c r="J60" s="57">
        <v>1031.3500000000001</v>
      </c>
      <c r="K60" s="64">
        <f>SUM(C60:J60)</f>
        <v>12294.53</v>
      </c>
      <c r="L60" s="30">
        <v>1460</v>
      </c>
      <c r="M60" s="31">
        <f>L60/C60*100</f>
        <v>104.88505747126437</v>
      </c>
      <c r="N60" s="30">
        <v>1089</v>
      </c>
      <c r="O60" s="31">
        <f>N60/D60*100</f>
        <v>97.668161434977577</v>
      </c>
      <c r="P60" s="30">
        <v>992</v>
      </c>
      <c r="Q60" s="31">
        <f>P60/E60*100</f>
        <v>107.12742980561556</v>
      </c>
      <c r="R60" s="30">
        <v>1770</v>
      </c>
      <c r="S60" s="65">
        <f>R60/F60*100</f>
        <v>101.54905335628229</v>
      </c>
      <c r="T60" s="30">
        <v>2144</v>
      </c>
      <c r="U60" s="80">
        <f>T60/G60*100</f>
        <v>101.17980179329874</v>
      </c>
      <c r="V60" s="30">
        <v>1915</v>
      </c>
      <c r="W60" s="31">
        <f>V60/H60*100</f>
        <v>99.120082815734989</v>
      </c>
      <c r="X60" s="61">
        <v>2270.08</v>
      </c>
      <c r="Y60" s="31">
        <f>X60/I60*100</f>
        <v>111.48719661326602</v>
      </c>
      <c r="Z60" s="61">
        <v>1103.4000000000001</v>
      </c>
      <c r="AA60" s="31">
        <f>Z60/J60*100</f>
        <v>106.98598923740728</v>
      </c>
      <c r="AB60" s="67">
        <f>L60+N60+P60+R60+T60+V60+X60+Z60</f>
        <v>12743.48</v>
      </c>
      <c r="AC60" s="31">
        <f>AB60/K60*100</f>
        <v>103.65162393357046</v>
      </c>
    </row>
    <row r="61" spans="1:29" ht="32.25" thickBot="1" x14ac:dyDescent="0.3">
      <c r="A61" s="19">
        <f>A60+1</f>
        <v>60</v>
      </c>
      <c r="B61" s="18" t="s">
        <v>46</v>
      </c>
      <c r="C61" s="28">
        <v>1019</v>
      </c>
      <c r="D61" s="28">
        <v>1163</v>
      </c>
      <c r="E61" s="28">
        <v>1006</v>
      </c>
      <c r="F61" s="28">
        <v>1845</v>
      </c>
      <c r="G61" s="28">
        <v>2526</v>
      </c>
      <c r="H61" s="28">
        <v>1539</v>
      </c>
      <c r="I61" s="59">
        <v>1597.59</v>
      </c>
      <c r="J61" s="57">
        <v>363.7</v>
      </c>
      <c r="K61" s="64">
        <f>SUM(C61:J61)</f>
        <v>11059.29</v>
      </c>
      <c r="L61" s="30">
        <v>1059</v>
      </c>
      <c r="M61" s="31">
        <f>L61/C61*100</f>
        <v>103.92541707556428</v>
      </c>
      <c r="N61" s="30">
        <v>1155</v>
      </c>
      <c r="O61" s="31">
        <f>N61/D61*100</f>
        <v>99.312123817712816</v>
      </c>
      <c r="P61" s="30">
        <v>1219</v>
      </c>
      <c r="Q61" s="31">
        <f>P61/E61*100</f>
        <v>121.17296222664015</v>
      </c>
      <c r="R61" s="30">
        <v>2297</v>
      </c>
      <c r="S61" s="65">
        <f>R61/F61*100</f>
        <v>124.49864498644988</v>
      </c>
      <c r="T61" s="30">
        <v>2595</v>
      </c>
      <c r="U61" s="80">
        <f>T61/G61*100</f>
        <v>102.73159144893111</v>
      </c>
      <c r="V61" s="30">
        <v>1775</v>
      </c>
      <c r="W61" s="31">
        <f>V61/H61*100</f>
        <v>115.33463287849253</v>
      </c>
      <c r="X61" s="61">
        <v>1587.2099999999998</v>
      </c>
      <c r="Y61" s="31">
        <f>X61/I61*100</f>
        <v>99.350271346215237</v>
      </c>
      <c r="Z61" s="61">
        <v>419.65000000000003</v>
      </c>
      <c r="AA61" s="31">
        <f>Z61/J61*100</f>
        <v>115.38355787737147</v>
      </c>
      <c r="AB61" s="67">
        <f>L61+N61+P61+R61+T61+V61+X61+Z61</f>
        <v>12106.859999999999</v>
      </c>
      <c r="AC61" s="65">
        <f>AB61/K61*100</f>
        <v>109.47230789679988</v>
      </c>
    </row>
    <row r="62" spans="1:29" ht="21.75" thickBot="1" x14ac:dyDescent="0.3">
      <c r="A62" s="19">
        <f>A61+1</f>
        <v>61</v>
      </c>
      <c r="B62" s="18" t="s">
        <v>71</v>
      </c>
      <c r="C62" s="28">
        <v>1325</v>
      </c>
      <c r="D62" s="28">
        <v>957</v>
      </c>
      <c r="E62" s="28">
        <v>1003</v>
      </c>
      <c r="F62" s="28">
        <v>1464</v>
      </c>
      <c r="G62" s="28">
        <v>1841</v>
      </c>
      <c r="H62" s="28">
        <v>1743</v>
      </c>
      <c r="I62" s="59">
        <v>1608.91</v>
      </c>
      <c r="J62" s="57">
        <v>513.45000000000005</v>
      </c>
      <c r="K62" s="64">
        <f>SUM(C62:J62)</f>
        <v>10455.36</v>
      </c>
      <c r="L62" s="30">
        <v>1319</v>
      </c>
      <c r="M62" s="31">
        <f>L62/C62*100</f>
        <v>99.547169811320757</v>
      </c>
      <c r="N62" s="30">
        <v>958</v>
      </c>
      <c r="O62" s="31">
        <f>N62/D62*100</f>
        <v>100.10449320794149</v>
      </c>
      <c r="P62" s="30">
        <v>985</v>
      </c>
      <c r="Q62" s="31">
        <f>P62/E62*100</f>
        <v>98.205383848454645</v>
      </c>
      <c r="R62" s="30">
        <v>1495</v>
      </c>
      <c r="S62" s="65">
        <f>R62/F62*100</f>
        <v>102.11748633879782</v>
      </c>
      <c r="T62" s="30">
        <v>1944</v>
      </c>
      <c r="U62" s="80">
        <f>T62/G62*100</f>
        <v>105.59478544269419</v>
      </c>
      <c r="V62" s="30">
        <v>1917</v>
      </c>
      <c r="W62" s="31">
        <f>V62/H62*100</f>
        <v>109.98278829604131</v>
      </c>
      <c r="X62" s="61">
        <v>1606.0800000000002</v>
      </c>
      <c r="Y62" s="31">
        <f>X62/I62*100</f>
        <v>99.82410451796558</v>
      </c>
      <c r="Z62" s="61">
        <v>560.54999999999995</v>
      </c>
      <c r="AA62" s="31">
        <f>Z62/J62*100</f>
        <v>109.17323984808644</v>
      </c>
      <c r="AB62" s="67">
        <f>L62+N62+P62+R62+T62+V62+X62+Z62</f>
        <v>10784.63</v>
      </c>
      <c r="AC62" s="31">
        <f>AB62/K62*100</f>
        <v>103.14929375937317</v>
      </c>
    </row>
    <row r="63" spans="1:29" ht="15.75" thickBot="1" x14ac:dyDescent="0.3">
      <c r="A63" s="19">
        <f>A62+1</f>
        <v>62</v>
      </c>
      <c r="B63" s="18" t="s">
        <v>54</v>
      </c>
      <c r="C63" s="28">
        <v>1538</v>
      </c>
      <c r="D63" s="28">
        <v>1059</v>
      </c>
      <c r="E63" s="28">
        <v>1276</v>
      </c>
      <c r="F63" s="28">
        <v>1797</v>
      </c>
      <c r="G63" s="28">
        <v>1973</v>
      </c>
      <c r="H63" s="28">
        <v>1269</v>
      </c>
      <c r="I63" s="59">
        <v>1793.7</v>
      </c>
      <c r="J63" s="57">
        <v>632.75</v>
      </c>
      <c r="K63" s="64">
        <f>SUM(C63:J63)</f>
        <v>11338.45</v>
      </c>
      <c r="L63" s="30">
        <v>1577</v>
      </c>
      <c r="M63" s="31">
        <f>L63/C63*100</f>
        <v>102.53576072821846</v>
      </c>
      <c r="N63" s="30">
        <v>1026</v>
      </c>
      <c r="O63" s="31">
        <f>N63/D63*100</f>
        <v>96.883852691218124</v>
      </c>
      <c r="P63" s="30">
        <v>1265</v>
      </c>
      <c r="Q63" s="31">
        <f>P63/E63*100</f>
        <v>99.137931034482762</v>
      </c>
      <c r="R63" s="30">
        <v>1813</v>
      </c>
      <c r="S63" s="65">
        <f>R63/F63*100</f>
        <v>100.89037284362827</v>
      </c>
      <c r="T63" s="30">
        <v>2058</v>
      </c>
      <c r="U63" s="80">
        <f>T63/G63*100</f>
        <v>104.30816016218955</v>
      </c>
      <c r="V63" s="30">
        <v>1308</v>
      </c>
      <c r="W63" s="31">
        <f>V63/H63*100</f>
        <v>103.07328605200945</v>
      </c>
      <c r="X63" s="61">
        <v>1754.81</v>
      </c>
      <c r="Y63" s="31">
        <f>X63/I63*100</f>
        <v>97.831855940235258</v>
      </c>
      <c r="Z63" s="61">
        <v>629.35</v>
      </c>
      <c r="AA63" s="31">
        <f>Z63/J63*100</f>
        <v>99.462662979059672</v>
      </c>
      <c r="AB63" s="67">
        <f>L63+N63+P63+R63+T63+V63+X63+Z63</f>
        <v>11431.16</v>
      </c>
      <c r="AC63" s="31">
        <f>AB63/K63*100</f>
        <v>100.81766026220514</v>
      </c>
    </row>
    <row r="64" spans="1:29" ht="21.75" thickBot="1" x14ac:dyDescent="0.3">
      <c r="A64" s="19">
        <f>A63+1</f>
        <v>63</v>
      </c>
      <c r="B64" s="18" t="s">
        <v>19</v>
      </c>
      <c r="C64" s="28">
        <v>2000</v>
      </c>
      <c r="D64" s="28">
        <v>1170</v>
      </c>
      <c r="E64" s="28">
        <v>1414</v>
      </c>
      <c r="F64" s="28">
        <v>1858</v>
      </c>
      <c r="G64" s="28">
        <v>2093</v>
      </c>
      <c r="H64" s="28">
        <v>2195</v>
      </c>
      <c r="I64" s="59">
        <v>1623.15</v>
      </c>
      <c r="J64" s="57">
        <v>597.35</v>
      </c>
      <c r="K64" s="64">
        <f>SUM(C64:J64)</f>
        <v>12950.5</v>
      </c>
      <c r="L64" s="30">
        <v>1977</v>
      </c>
      <c r="M64" s="31">
        <f>L64/C64*100</f>
        <v>98.850000000000009</v>
      </c>
      <c r="N64" s="30">
        <v>1174</v>
      </c>
      <c r="O64" s="31">
        <f>N64/D64*100</f>
        <v>100.34188034188034</v>
      </c>
      <c r="P64" s="30">
        <v>1397</v>
      </c>
      <c r="Q64" s="31">
        <f>P64/E64*100</f>
        <v>98.7977369165488</v>
      </c>
      <c r="R64" s="30">
        <v>1947</v>
      </c>
      <c r="S64" s="65">
        <f>R64/F64*100</f>
        <v>104.79009687836383</v>
      </c>
      <c r="T64" s="30">
        <v>2122</v>
      </c>
      <c r="U64" s="80">
        <f>T64/G64*100</f>
        <v>101.38557095078835</v>
      </c>
      <c r="V64" s="30"/>
      <c r="W64" s="31">
        <f>V64/H64*100</f>
        <v>0</v>
      </c>
      <c r="X64" s="61">
        <v>1866.18</v>
      </c>
      <c r="Y64" s="31">
        <f>X64/I64*100</f>
        <v>114.97273819425192</v>
      </c>
      <c r="Z64" s="61">
        <v>664.30000000000007</v>
      </c>
      <c r="AA64" s="31">
        <f>Z64/J64*100</f>
        <v>111.20783460282917</v>
      </c>
      <c r="AB64" s="67">
        <f>L64+N64+P64+R64+T64+V64+X64+Z64</f>
        <v>11147.48</v>
      </c>
      <c r="AC64" s="31">
        <f>AB64/K64*100</f>
        <v>86.077603181344344</v>
      </c>
    </row>
    <row r="65" spans="1:29" ht="21.75" thickBot="1" x14ac:dyDescent="0.3">
      <c r="A65" s="19">
        <f>A64+1</f>
        <v>64</v>
      </c>
      <c r="B65" s="147" t="s">
        <v>45</v>
      </c>
      <c r="C65" s="33">
        <v>1560</v>
      </c>
      <c r="D65" s="33">
        <v>1106</v>
      </c>
      <c r="E65" s="33">
        <v>1133</v>
      </c>
      <c r="F65" s="33">
        <v>1726</v>
      </c>
      <c r="G65" s="33">
        <v>1929</v>
      </c>
      <c r="H65" s="33">
        <v>1777</v>
      </c>
      <c r="I65" s="60">
        <v>1600.3899999999999</v>
      </c>
      <c r="J65" s="57">
        <v>471.04999999999995</v>
      </c>
      <c r="K65" s="64">
        <f>SUM(C65:J65)</f>
        <v>11302.439999999999</v>
      </c>
      <c r="L65" s="34">
        <v>1611</v>
      </c>
      <c r="M65" s="35">
        <f>L65/C65*100</f>
        <v>103.26923076923077</v>
      </c>
      <c r="N65" s="34">
        <v>1125</v>
      </c>
      <c r="O65" s="35">
        <f>N65/D65*100</f>
        <v>101.71790235081374</v>
      </c>
      <c r="P65" s="34">
        <v>1147</v>
      </c>
      <c r="Q65" s="82">
        <f>P65/E65*100</f>
        <v>101.23565754633717</v>
      </c>
      <c r="R65" s="34">
        <v>1740</v>
      </c>
      <c r="S65" s="82">
        <f>R65/F65*100</f>
        <v>100.81112398609503</v>
      </c>
      <c r="T65" s="34">
        <v>2033</v>
      </c>
      <c r="U65" s="35">
        <f>T65/G65*100</f>
        <v>105.39139450492483</v>
      </c>
      <c r="V65" s="34">
        <v>1896</v>
      </c>
      <c r="W65" s="35">
        <f>V65/H65*100</f>
        <v>106.69667979741138</v>
      </c>
      <c r="X65" s="62">
        <v>1675.56</v>
      </c>
      <c r="Y65" s="31">
        <f>X65/I65*100</f>
        <v>104.69698011109791</v>
      </c>
      <c r="Z65" s="62">
        <v>485.34999999999997</v>
      </c>
      <c r="AA65" s="31">
        <f>Z65/J65*100</f>
        <v>103.03577114955951</v>
      </c>
      <c r="AB65" s="67">
        <f>L65+N65+P65+R65+T65+V65+X65+Z65</f>
        <v>11712.91</v>
      </c>
      <c r="AC65" s="35">
        <f>AB65/K65*100</f>
        <v>103.63169368738079</v>
      </c>
    </row>
    <row r="66" spans="1:29" ht="21.75" thickBot="1" x14ac:dyDescent="0.3">
      <c r="A66" s="19">
        <f>A65+1</f>
        <v>65</v>
      </c>
      <c r="B66" s="18" t="s">
        <v>69</v>
      </c>
      <c r="C66" s="28">
        <v>1415</v>
      </c>
      <c r="D66" s="28">
        <v>1005</v>
      </c>
      <c r="E66" s="28">
        <v>990</v>
      </c>
      <c r="F66" s="28">
        <v>1848</v>
      </c>
      <c r="G66" s="28">
        <v>1710</v>
      </c>
      <c r="H66" s="28">
        <v>1563</v>
      </c>
      <c r="I66" s="59">
        <v>1532.69</v>
      </c>
      <c r="J66" s="57">
        <v>445.3</v>
      </c>
      <c r="K66" s="64">
        <f>SUM(C66:J66)</f>
        <v>10508.99</v>
      </c>
      <c r="L66" s="30">
        <v>1423</v>
      </c>
      <c r="M66" s="31">
        <f>L66/C66*100</f>
        <v>100.56537102473497</v>
      </c>
      <c r="N66" s="30">
        <v>996</v>
      </c>
      <c r="O66" s="31">
        <f>N66/D66*100</f>
        <v>99.104477611940297</v>
      </c>
      <c r="P66" s="30">
        <v>1020</v>
      </c>
      <c r="Q66" s="31">
        <f>P66/E66*100</f>
        <v>103.03030303030303</v>
      </c>
      <c r="R66" s="30">
        <v>1924</v>
      </c>
      <c r="S66" s="65">
        <f>R66/F66*100</f>
        <v>104.11255411255411</v>
      </c>
      <c r="T66" s="30">
        <v>1715</v>
      </c>
      <c r="U66" s="80">
        <f>T66/G66*100</f>
        <v>100.29239766081872</v>
      </c>
      <c r="V66" s="30">
        <v>1635</v>
      </c>
      <c r="W66" s="31">
        <f>V66/H66*100</f>
        <v>104.60652591170825</v>
      </c>
      <c r="X66" s="61">
        <v>1614.44</v>
      </c>
      <c r="Y66" s="31">
        <f>X66/I66*100</f>
        <v>105.33375959913616</v>
      </c>
      <c r="Z66" s="61">
        <v>442.5</v>
      </c>
      <c r="AA66" s="31">
        <f>Z66/J66*100</f>
        <v>99.371210419941619</v>
      </c>
      <c r="AB66" s="67">
        <f>L66+N66+P66+R66+T66+V66+X66+Z66</f>
        <v>10769.94</v>
      </c>
      <c r="AC66" s="31">
        <f>AB66/K66*100</f>
        <v>102.48311207832532</v>
      </c>
    </row>
    <row r="67" spans="1:29" ht="21.75" thickBot="1" x14ac:dyDescent="0.3">
      <c r="A67" s="19">
        <f>A66+1</f>
        <v>66</v>
      </c>
      <c r="B67" s="18" t="s">
        <v>47</v>
      </c>
      <c r="C67" s="28">
        <v>1535</v>
      </c>
      <c r="D67" s="28">
        <v>1182</v>
      </c>
      <c r="E67" s="28">
        <v>1230</v>
      </c>
      <c r="F67" s="28">
        <v>1280</v>
      </c>
      <c r="G67" s="28">
        <v>1749</v>
      </c>
      <c r="H67" s="28">
        <v>2186</v>
      </c>
      <c r="I67" s="59">
        <v>1702.77</v>
      </c>
      <c r="J67" s="57">
        <v>472.04999999999995</v>
      </c>
      <c r="K67" s="64">
        <f>SUM(C67:J67)</f>
        <v>11336.82</v>
      </c>
      <c r="L67" s="30">
        <v>1827</v>
      </c>
      <c r="M67" s="31">
        <f>L67/C67*100</f>
        <v>119.0228013029316</v>
      </c>
      <c r="N67" s="30">
        <v>1140</v>
      </c>
      <c r="O67" s="31">
        <f>N67/D67*100</f>
        <v>96.44670050761421</v>
      </c>
      <c r="P67" s="30">
        <v>1250</v>
      </c>
      <c r="Q67" s="31">
        <f>P67/E67*100</f>
        <v>101.62601626016261</v>
      </c>
      <c r="R67" s="30">
        <v>1321</v>
      </c>
      <c r="S67" s="65">
        <f>R67/F67*100</f>
        <v>103.203125</v>
      </c>
      <c r="T67" s="30">
        <v>1922</v>
      </c>
      <c r="U67" s="80">
        <f>T67/G67*100</f>
        <v>109.89136649514009</v>
      </c>
      <c r="V67" s="30">
        <v>2259</v>
      </c>
      <c r="W67" s="31">
        <f>V67/H67*100</f>
        <v>103.33943275388837</v>
      </c>
      <c r="X67" s="61">
        <v>1742.73</v>
      </c>
      <c r="Y67" s="31">
        <f>X67/I67*100</f>
        <v>102.3467643897884</v>
      </c>
      <c r="Z67" s="61">
        <v>415.09999999999997</v>
      </c>
      <c r="AA67" s="31">
        <f>Z67/J67*100</f>
        <v>87.935600042368392</v>
      </c>
      <c r="AB67" s="67">
        <f>L67+N67+P67+R67+T67+V67+X67+Z67</f>
        <v>11876.83</v>
      </c>
      <c r="AC67" s="31">
        <f>AB67/K67*100</f>
        <v>104.76332869358427</v>
      </c>
    </row>
    <row r="68" spans="1:29" ht="21.75" thickBot="1" x14ac:dyDescent="0.3">
      <c r="A68" s="19">
        <f>A67+1</f>
        <v>67</v>
      </c>
      <c r="B68" s="18" t="s">
        <v>26</v>
      </c>
      <c r="C68" s="28">
        <v>1337</v>
      </c>
      <c r="D68" s="28">
        <v>988</v>
      </c>
      <c r="E68" s="28">
        <v>979</v>
      </c>
      <c r="F68" s="28">
        <v>2080</v>
      </c>
      <c r="G68" s="28">
        <v>1527</v>
      </c>
      <c r="H68" s="28">
        <v>2873</v>
      </c>
      <c r="I68" s="59">
        <v>1258.6500000000001</v>
      </c>
      <c r="J68" s="57">
        <v>545.20000000000005</v>
      </c>
      <c r="K68" s="64">
        <f>SUM(C68:J68)</f>
        <v>11587.85</v>
      </c>
      <c r="L68" s="30">
        <v>1476</v>
      </c>
      <c r="M68" s="31">
        <f>L68/C68*100</f>
        <v>110.39640987284966</v>
      </c>
      <c r="N68" s="30">
        <v>1136</v>
      </c>
      <c r="O68" s="31">
        <f>N68/D68*100</f>
        <v>114.97975708502024</v>
      </c>
      <c r="P68" s="30">
        <v>905</v>
      </c>
      <c r="Q68" s="31">
        <f>P68/E68*100</f>
        <v>92.441266598569968</v>
      </c>
      <c r="R68" s="30">
        <v>1817</v>
      </c>
      <c r="S68" s="65">
        <f>R68/F68*100</f>
        <v>87.355769230769226</v>
      </c>
      <c r="T68" s="30">
        <v>1903</v>
      </c>
      <c r="U68" s="80">
        <f>T68/G68*100</f>
        <v>124.6234446627374</v>
      </c>
      <c r="V68" s="30">
        <v>3074</v>
      </c>
      <c r="W68" s="31">
        <f>V68/H68*100</f>
        <v>106.99617124956491</v>
      </c>
      <c r="X68" s="61">
        <v>1413.14</v>
      </c>
      <c r="Y68" s="31">
        <f>X68/I68*100</f>
        <v>112.27426210622494</v>
      </c>
      <c r="Z68" s="61">
        <v>502</v>
      </c>
      <c r="AA68" s="31">
        <f>Z68/J68*100</f>
        <v>92.076302274394706</v>
      </c>
      <c r="AB68" s="67">
        <f>L68+N68+P68+R68+T68+V68+X68+Z68</f>
        <v>12226.14</v>
      </c>
      <c r="AC68" s="31">
        <f>AB68/K68*100</f>
        <v>105.50826943738485</v>
      </c>
    </row>
    <row r="69" spans="1:29" ht="21.75" thickBot="1" x14ac:dyDescent="0.3">
      <c r="A69" s="19">
        <f>A68+1</f>
        <v>68</v>
      </c>
      <c r="B69" s="18" t="s">
        <v>79</v>
      </c>
      <c r="C69" s="28">
        <v>1490</v>
      </c>
      <c r="D69" s="28">
        <v>965</v>
      </c>
      <c r="E69" s="28">
        <v>910</v>
      </c>
      <c r="F69" s="28">
        <v>1397</v>
      </c>
      <c r="G69" s="28">
        <v>1875</v>
      </c>
      <c r="H69" s="28">
        <v>1394</v>
      </c>
      <c r="I69" s="59">
        <v>1724.4</v>
      </c>
      <c r="J69" s="57">
        <v>398.65000000000003</v>
      </c>
      <c r="K69" s="64">
        <f>SUM(C69:J69)</f>
        <v>10154.049999999999</v>
      </c>
      <c r="L69" s="30">
        <v>1317</v>
      </c>
      <c r="M69" s="31">
        <f>L69/C69*100</f>
        <v>88.389261744966447</v>
      </c>
      <c r="N69" s="30">
        <v>778</v>
      </c>
      <c r="O69" s="31">
        <f>N69/D69*100</f>
        <v>80.62176165803109</v>
      </c>
      <c r="P69" s="30">
        <v>970</v>
      </c>
      <c r="Q69" s="31">
        <f>P69/E69*100</f>
        <v>106.5934065934066</v>
      </c>
      <c r="R69" s="30">
        <v>1426</v>
      </c>
      <c r="S69" s="65">
        <f>R69/F69*100</f>
        <v>102.07587687902648</v>
      </c>
      <c r="T69" s="30">
        <v>1839</v>
      </c>
      <c r="U69" s="80">
        <f>T69/G69*100</f>
        <v>98.08</v>
      </c>
      <c r="V69" s="30">
        <v>1442</v>
      </c>
      <c r="W69" s="31">
        <f>V69/H69*100</f>
        <v>103.44332855093256</v>
      </c>
      <c r="X69" s="61">
        <v>1690.92</v>
      </c>
      <c r="Y69" s="31">
        <f>X69/I69*100</f>
        <v>98.05845511482255</v>
      </c>
      <c r="Z69" s="61">
        <v>393.45</v>
      </c>
      <c r="AA69" s="31">
        <f>Z69/J69*100</f>
        <v>98.695597642041875</v>
      </c>
      <c r="AB69" s="67">
        <f>L69+N69+P69+R69+T69+V69+X69+Z69</f>
        <v>9856.3700000000008</v>
      </c>
      <c r="AC69" s="31">
        <f>AB69/K69*100</f>
        <v>97.068361885159135</v>
      </c>
    </row>
    <row r="70" spans="1:29" ht="21.75" thickBot="1" x14ac:dyDescent="0.3">
      <c r="A70" s="19">
        <f>A69+1</f>
        <v>69</v>
      </c>
      <c r="B70" s="18" t="s">
        <v>14</v>
      </c>
      <c r="C70" s="28">
        <v>1984</v>
      </c>
      <c r="D70" s="28">
        <v>1673</v>
      </c>
      <c r="E70" s="28">
        <v>1333</v>
      </c>
      <c r="F70" s="28">
        <v>2500</v>
      </c>
      <c r="G70" s="28">
        <v>2051</v>
      </c>
      <c r="H70" s="28">
        <v>1464</v>
      </c>
      <c r="I70" s="59">
        <v>2392.66</v>
      </c>
      <c r="J70" s="57">
        <v>724.44999999999993</v>
      </c>
      <c r="K70" s="64">
        <f>SUM(C70:J70)</f>
        <v>14122.11</v>
      </c>
      <c r="L70" s="30">
        <v>1746</v>
      </c>
      <c r="M70" s="31">
        <f>L70/C70*100</f>
        <v>88.004032258064512</v>
      </c>
      <c r="N70" s="30">
        <v>1325</v>
      </c>
      <c r="O70" s="31">
        <f>N70/D70*100</f>
        <v>79.199043634190076</v>
      </c>
      <c r="P70" s="30">
        <v>1348</v>
      </c>
      <c r="Q70" s="31">
        <f>P70/E70*100</f>
        <v>101.12528132033007</v>
      </c>
      <c r="R70" s="30">
        <v>1909</v>
      </c>
      <c r="S70" s="65">
        <f>R70/F70*100</f>
        <v>76.36</v>
      </c>
      <c r="T70" s="30">
        <v>2116</v>
      </c>
      <c r="U70" s="80">
        <f>T70/G70*100</f>
        <v>103.16918576304242</v>
      </c>
      <c r="V70" s="30">
        <v>1607</v>
      </c>
      <c r="W70" s="31">
        <f>V70/H70*100</f>
        <v>109.76775956284153</v>
      </c>
      <c r="X70" s="61">
        <v>2593.0099999999998</v>
      </c>
      <c r="Y70" s="31">
        <f>X70/I70*100</f>
        <v>108.37352569943076</v>
      </c>
      <c r="Z70" s="61">
        <v>747</v>
      </c>
      <c r="AA70" s="31">
        <f>Z70/J70*100</f>
        <v>103.11270619090345</v>
      </c>
      <c r="AB70" s="67">
        <f>L70+N70+P70+R70+T70+V70+X70+Z70</f>
        <v>13391.01</v>
      </c>
      <c r="AC70" s="31">
        <f>AB70/K70*100</f>
        <v>94.823011575465699</v>
      </c>
    </row>
    <row r="71" spans="1:29" ht="21.75" thickBot="1" x14ac:dyDescent="0.3">
      <c r="A71" s="19">
        <f>A70+1</f>
        <v>70</v>
      </c>
      <c r="B71" s="18" t="s">
        <v>38</v>
      </c>
      <c r="C71" s="28">
        <v>1584</v>
      </c>
      <c r="D71" s="28">
        <v>1088</v>
      </c>
      <c r="E71" s="28">
        <v>1194</v>
      </c>
      <c r="F71" s="28">
        <v>1555</v>
      </c>
      <c r="G71" s="28">
        <v>2196</v>
      </c>
      <c r="H71" s="28">
        <v>1929</v>
      </c>
      <c r="I71" s="59">
        <v>1739.62</v>
      </c>
      <c r="J71" s="57">
        <v>514.6</v>
      </c>
      <c r="K71" s="64">
        <f>SUM(C71:J71)</f>
        <v>11800.22</v>
      </c>
      <c r="L71" s="30">
        <v>1658</v>
      </c>
      <c r="M71" s="31">
        <f>L71/C71*100</f>
        <v>104.67171717171718</v>
      </c>
      <c r="N71" s="30">
        <v>1128</v>
      </c>
      <c r="O71" s="31">
        <f>N71/D71*100</f>
        <v>103.6764705882353</v>
      </c>
      <c r="P71" s="30">
        <v>1127</v>
      </c>
      <c r="Q71" s="31">
        <f>P71/E71*100</f>
        <v>94.388609715242879</v>
      </c>
      <c r="R71" s="30">
        <v>1606</v>
      </c>
      <c r="S71" s="65">
        <f>R71/F71*100</f>
        <v>103.27974276527331</v>
      </c>
      <c r="T71" s="30">
        <v>2266</v>
      </c>
      <c r="U71" s="80">
        <f>T71/G71*100</f>
        <v>103.18761384335156</v>
      </c>
      <c r="V71" s="30">
        <v>2029</v>
      </c>
      <c r="W71" s="31">
        <f>V71/H71*100</f>
        <v>105.18403317781232</v>
      </c>
      <c r="X71" s="61">
        <v>1792.07</v>
      </c>
      <c r="Y71" s="31">
        <f>X71/I71*100</f>
        <v>103.01502627010497</v>
      </c>
      <c r="Z71" s="61">
        <v>536.35</v>
      </c>
      <c r="AA71" s="31">
        <f>Z71/J71*100</f>
        <v>104.22658375437233</v>
      </c>
      <c r="AB71" s="67">
        <f>L71+N71+P71+R71+T71+V71+X71+Z71</f>
        <v>12142.42</v>
      </c>
      <c r="AC71" s="31">
        <f>AB71/K71*100</f>
        <v>102.89994593321141</v>
      </c>
    </row>
    <row r="72" spans="1:29" ht="21.75" thickBot="1" x14ac:dyDescent="0.3">
      <c r="A72" s="19">
        <f>A71+1</f>
        <v>71</v>
      </c>
      <c r="B72" s="18" t="s">
        <v>12</v>
      </c>
      <c r="C72" s="28">
        <v>2220</v>
      </c>
      <c r="D72" s="28">
        <v>1383</v>
      </c>
      <c r="E72" s="28">
        <v>1172</v>
      </c>
      <c r="F72" s="28">
        <v>1836</v>
      </c>
      <c r="G72" s="28">
        <v>2498</v>
      </c>
      <c r="H72" s="28">
        <v>2342</v>
      </c>
      <c r="I72" s="59">
        <v>1856.9599999999998</v>
      </c>
      <c r="J72" s="57">
        <v>466.70000000000005</v>
      </c>
      <c r="K72" s="64">
        <f>SUM(C72:J72)</f>
        <v>13774.66</v>
      </c>
      <c r="L72" s="30">
        <v>2254</v>
      </c>
      <c r="M72" s="31">
        <f>L72/C72*100</f>
        <v>101.53153153153154</v>
      </c>
      <c r="N72" s="30">
        <v>1422</v>
      </c>
      <c r="O72" s="31">
        <f>N72/D72*100</f>
        <v>102.81995661605205</v>
      </c>
      <c r="P72" s="30">
        <v>1259</v>
      </c>
      <c r="Q72" s="31">
        <f>P72/E72*100</f>
        <v>107.42320819112628</v>
      </c>
      <c r="R72" s="30">
        <v>1862</v>
      </c>
      <c r="S72" s="65">
        <f>R72/F72*100</f>
        <v>101.41612200435731</v>
      </c>
      <c r="T72" s="30">
        <v>2391</v>
      </c>
      <c r="U72" s="80">
        <f>T72/G72*100</f>
        <v>95.716573258606886</v>
      </c>
      <c r="V72" s="30">
        <v>2491</v>
      </c>
      <c r="W72" s="31">
        <f>V72/H72*100</f>
        <v>106.36208368915456</v>
      </c>
      <c r="X72" s="61">
        <v>1981.96</v>
      </c>
      <c r="Y72" s="31">
        <f>X72/I72*100</f>
        <v>106.73143201792176</v>
      </c>
      <c r="Z72" s="61">
        <v>493.40000000000003</v>
      </c>
      <c r="AA72" s="31">
        <f>Z72/J72*100</f>
        <v>105.72101992714806</v>
      </c>
      <c r="AB72" s="67">
        <f>L72+N72+P72+R72+T72+V72+X72+Z72</f>
        <v>14154.359999999999</v>
      </c>
      <c r="AC72" s="31">
        <f>AB72/K72*100</f>
        <v>102.75651086850782</v>
      </c>
    </row>
    <row r="73" spans="1:29" ht="21.75" thickBot="1" x14ac:dyDescent="0.3">
      <c r="A73" s="19">
        <f>A72+1</f>
        <v>72</v>
      </c>
      <c r="B73" s="18" t="s">
        <v>62</v>
      </c>
      <c r="C73" s="28">
        <v>1220</v>
      </c>
      <c r="D73" s="28">
        <v>997</v>
      </c>
      <c r="E73" s="28">
        <v>888</v>
      </c>
      <c r="F73" s="28">
        <v>1660</v>
      </c>
      <c r="G73" s="28">
        <v>2253</v>
      </c>
      <c r="H73" s="28">
        <v>1597</v>
      </c>
      <c r="I73" s="59">
        <v>2093.02</v>
      </c>
      <c r="J73" s="57">
        <v>468.2</v>
      </c>
      <c r="K73" s="64">
        <f>SUM(C73:J73)</f>
        <v>11176.220000000001</v>
      </c>
      <c r="L73" s="30">
        <v>1297</v>
      </c>
      <c r="M73" s="31">
        <f>L73/C73*100</f>
        <v>106.31147540983608</v>
      </c>
      <c r="N73" s="30">
        <v>995</v>
      </c>
      <c r="O73" s="31">
        <f>N73/D73*100</f>
        <v>99.799398194583759</v>
      </c>
      <c r="P73" s="30">
        <v>966</v>
      </c>
      <c r="Q73" s="31">
        <f>P73/E73*100</f>
        <v>108.78378378378379</v>
      </c>
      <c r="R73" s="30">
        <v>1814</v>
      </c>
      <c r="S73" s="65">
        <f>R73/F73*100</f>
        <v>109.27710843373495</v>
      </c>
      <c r="T73" s="30">
        <v>2325</v>
      </c>
      <c r="U73" s="80">
        <f>T73/G73*100</f>
        <v>103.19573901464713</v>
      </c>
      <c r="V73" s="30">
        <v>1821</v>
      </c>
      <c r="W73" s="31">
        <f>V73/H73*100</f>
        <v>114.02629931120852</v>
      </c>
      <c r="X73" s="61">
        <v>2162.27</v>
      </c>
      <c r="Y73" s="31">
        <f>X73/I73*100</f>
        <v>103.3086162578475</v>
      </c>
      <c r="Z73" s="61">
        <v>468.7</v>
      </c>
      <c r="AA73" s="31">
        <f>Z73/J73*100</f>
        <v>100.1067919692439</v>
      </c>
      <c r="AB73" s="67">
        <f>L73+N73+P73+R73+T73+V73+X73+Z73</f>
        <v>11848.970000000001</v>
      </c>
      <c r="AC73" s="31">
        <f>AB73/K73*100</f>
        <v>106.01947706827532</v>
      </c>
    </row>
    <row r="74" spans="1:29" ht="21.75" thickBot="1" x14ac:dyDescent="0.3">
      <c r="A74" s="19">
        <f>A73+1</f>
        <v>73</v>
      </c>
      <c r="B74" s="18" t="s">
        <v>53</v>
      </c>
      <c r="C74" s="28">
        <v>1970</v>
      </c>
      <c r="D74" s="28">
        <v>1176</v>
      </c>
      <c r="E74" s="28">
        <v>1232</v>
      </c>
      <c r="F74" s="28">
        <v>1495</v>
      </c>
      <c r="G74" s="28">
        <v>1755</v>
      </c>
      <c r="H74" s="28">
        <v>1536</v>
      </c>
      <c r="I74" s="59">
        <v>1441.25</v>
      </c>
      <c r="J74" s="57">
        <v>400.45000000000005</v>
      </c>
      <c r="K74" s="64">
        <f>SUM(C74:J74)</f>
        <v>11005.7</v>
      </c>
      <c r="L74" s="30">
        <v>1973</v>
      </c>
      <c r="M74" s="31">
        <f>L74/C74*100</f>
        <v>100.15228426395939</v>
      </c>
      <c r="N74" s="30">
        <v>1191</v>
      </c>
      <c r="O74" s="31">
        <f>N74/D74*100</f>
        <v>101.27551020408163</v>
      </c>
      <c r="P74" s="30">
        <v>1250</v>
      </c>
      <c r="Q74" s="31">
        <f>P74/E74*100</f>
        <v>101.46103896103895</v>
      </c>
      <c r="R74" s="30">
        <v>1461</v>
      </c>
      <c r="S74" s="65">
        <f>R74/F74*100</f>
        <v>97.725752508361211</v>
      </c>
      <c r="T74" s="30">
        <v>1827</v>
      </c>
      <c r="U74" s="80">
        <f>T74/G74*100</f>
        <v>104.10256410256412</v>
      </c>
      <c r="V74" s="30">
        <v>1576</v>
      </c>
      <c r="W74" s="31">
        <f>V74/H74*100</f>
        <v>102.60416666666667</v>
      </c>
      <c r="X74" s="61">
        <v>1470.83</v>
      </c>
      <c r="Y74" s="31">
        <f>X74/I74*100</f>
        <v>102.05238508239376</v>
      </c>
      <c r="Z74" s="61">
        <v>418.75</v>
      </c>
      <c r="AA74" s="31">
        <f>Z74/J74*100</f>
        <v>104.56985890872768</v>
      </c>
      <c r="AB74" s="67">
        <f>L74+N74+P74+R74+T74+V74+X74+Z74</f>
        <v>11167.58</v>
      </c>
      <c r="AC74" s="31">
        <f>AB74/K74*100</f>
        <v>101.4708741833777</v>
      </c>
    </row>
    <row r="75" spans="1:29" ht="15.75" thickBot="1" x14ac:dyDescent="0.3">
      <c r="A75" s="19">
        <f>A74+1</f>
        <v>74</v>
      </c>
      <c r="B75" s="18" t="s">
        <v>34</v>
      </c>
      <c r="C75" s="28">
        <v>1502</v>
      </c>
      <c r="D75" s="28">
        <v>1005</v>
      </c>
      <c r="E75" s="28">
        <v>1037</v>
      </c>
      <c r="F75" s="28">
        <v>1722</v>
      </c>
      <c r="G75" s="28">
        <v>1939</v>
      </c>
      <c r="H75" s="28">
        <v>2412</v>
      </c>
      <c r="I75" s="59">
        <v>1436.6</v>
      </c>
      <c r="J75" s="57">
        <v>370.75</v>
      </c>
      <c r="K75" s="64">
        <f>SUM(C75:J75)</f>
        <v>11424.35</v>
      </c>
      <c r="L75" s="30">
        <v>1479</v>
      </c>
      <c r="M75" s="31">
        <f>L75/C75*100</f>
        <v>98.468708388814917</v>
      </c>
      <c r="N75" s="30">
        <v>1013</v>
      </c>
      <c r="O75" s="31">
        <f>N75/D75*100</f>
        <v>100.79601990049751</v>
      </c>
      <c r="P75" s="30">
        <v>1133</v>
      </c>
      <c r="Q75" s="31">
        <f>P75/E75*100</f>
        <v>109.25747348119576</v>
      </c>
      <c r="R75" s="30">
        <v>1737</v>
      </c>
      <c r="S75" s="65">
        <f>R75/F75*100</f>
        <v>100.87108013937282</v>
      </c>
      <c r="T75" s="30">
        <v>1899</v>
      </c>
      <c r="U75" s="80">
        <f>T75/G75*100</f>
        <v>97.937080969571937</v>
      </c>
      <c r="V75" s="30">
        <v>2396</v>
      </c>
      <c r="W75" s="31">
        <f>V75/H75*100</f>
        <v>99.336650082918737</v>
      </c>
      <c r="X75" s="61">
        <v>1405.6100000000001</v>
      </c>
      <c r="Y75" s="31">
        <f>X75/I75*100</f>
        <v>97.842823332869287</v>
      </c>
      <c r="Z75" s="61">
        <v>368.1</v>
      </c>
      <c r="AA75" s="31">
        <f>Z75/J75*100</f>
        <v>99.285232636547548</v>
      </c>
      <c r="AB75" s="67">
        <f>L75+N75+P75+R75+T75+V75+X75+Z75</f>
        <v>11430.710000000001</v>
      </c>
      <c r="AC75" s="31">
        <f>AB75/K75*100</f>
        <v>100.05567056331432</v>
      </c>
    </row>
    <row r="76" spans="1:29" ht="15.75" thickBot="1" x14ac:dyDescent="0.3">
      <c r="A76" s="19">
        <f>A75+1</f>
        <v>75</v>
      </c>
      <c r="B76" s="18" t="s">
        <v>56</v>
      </c>
      <c r="C76" s="28">
        <v>1580</v>
      </c>
      <c r="D76" s="28">
        <v>1194</v>
      </c>
      <c r="E76" s="28">
        <v>1164</v>
      </c>
      <c r="F76" s="28">
        <v>1447</v>
      </c>
      <c r="G76" s="28">
        <v>1671</v>
      </c>
      <c r="H76" s="28">
        <v>2004</v>
      </c>
      <c r="I76" s="59">
        <v>1820.95</v>
      </c>
      <c r="J76" s="57">
        <v>497.65</v>
      </c>
      <c r="K76" s="64">
        <f>SUM(C76:J76)</f>
        <v>11378.6</v>
      </c>
      <c r="L76" s="30">
        <v>1668</v>
      </c>
      <c r="M76" s="31">
        <f>L76/C76*100</f>
        <v>105.56962025316456</v>
      </c>
      <c r="N76" s="30">
        <v>1267</v>
      </c>
      <c r="O76" s="31">
        <f>N76/D76*100</f>
        <v>106.11390284757118</v>
      </c>
      <c r="P76" s="30">
        <v>1196</v>
      </c>
      <c r="Q76" s="31">
        <f>P76/E76*100</f>
        <v>102.74914089347078</v>
      </c>
      <c r="R76" s="30">
        <v>1702</v>
      </c>
      <c r="S76" s="65">
        <f>R76/F76*100</f>
        <v>117.62266758811333</v>
      </c>
      <c r="T76" s="30">
        <v>1701</v>
      </c>
      <c r="U76" s="80">
        <f>T76/G76*100</f>
        <v>101.79533213644525</v>
      </c>
      <c r="V76" s="30">
        <v>2219</v>
      </c>
      <c r="W76" s="31">
        <f>V76/H76*100</f>
        <v>110.72854291417164</v>
      </c>
      <c r="X76" s="61">
        <v>1990.8</v>
      </c>
      <c r="Y76" s="31">
        <f>X76/I76*100</f>
        <v>109.32754880694142</v>
      </c>
      <c r="Z76" s="61">
        <v>529.4</v>
      </c>
      <c r="AA76" s="31">
        <f>Z76/J76*100</f>
        <v>106.37998593388929</v>
      </c>
      <c r="AB76" s="67">
        <f>L76+N76+P76+R76+T76+V76+X76+Z76</f>
        <v>12273.199999999999</v>
      </c>
      <c r="AC76" s="31">
        <f>AB76/K76*100</f>
        <v>107.86212715096759</v>
      </c>
    </row>
    <row r="77" spans="1:29" ht="15.75" thickBot="1" x14ac:dyDescent="0.3">
      <c r="A77" s="19">
        <f>A76+1</f>
        <v>76</v>
      </c>
      <c r="B77" s="18" t="s">
        <v>78</v>
      </c>
      <c r="C77" s="28">
        <v>1465</v>
      </c>
      <c r="D77" s="28">
        <v>1122</v>
      </c>
      <c r="E77" s="28">
        <v>991</v>
      </c>
      <c r="F77" s="28">
        <v>1771</v>
      </c>
      <c r="G77" s="28">
        <v>1382</v>
      </c>
      <c r="H77" s="28">
        <v>1362</v>
      </c>
      <c r="I77" s="59">
        <v>1778.38</v>
      </c>
      <c r="J77" s="57">
        <v>504.4</v>
      </c>
      <c r="K77" s="64">
        <f>SUM(C77:J77)</f>
        <v>10375.780000000001</v>
      </c>
      <c r="L77" s="30">
        <v>1676</v>
      </c>
      <c r="M77" s="31">
        <f>L77/C77*100</f>
        <v>114.40273037542663</v>
      </c>
      <c r="N77" s="30">
        <v>1282</v>
      </c>
      <c r="O77" s="31">
        <f>N77/D77*100</f>
        <v>114.26024955436719</v>
      </c>
      <c r="P77" s="30">
        <v>1126</v>
      </c>
      <c r="Q77" s="31">
        <f>P77/E77*100</f>
        <v>113.62260343087792</v>
      </c>
      <c r="R77" s="30">
        <v>1732</v>
      </c>
      <c r="S77" s="65">
        <f>R77/F77*100</f>
        <v>97.797854319593441</v>
      </c>
      <c r="T77" s="30">
        <v>1489</v>
      </c>
      <c r="U77" s="80">
        <f>T77/G77*100</f>
        <v>107.7424023154848</v>
      </c>
      <c r="V77" s="30">
        <v>2023</v>
      </c>
      <c r="W77" s="31">
        <f>V77/H77*100</f>
        <v>148.5315712187959</v>
      </c>
      <c r="X77" s="61">
        <v>1754</v>
      </c>
      <c r="Y77" s="31">
        <f>X77/I77*100</f>
        <v>98.6290893959671</v>
      </c>
      <c r="Z77" s="61">
        <v>567.75</v>
      </c>
      <c r="AA77" s="31">
        <f>Z77/J77*100</f>
        <v>112.55947660586835</v>
      </c>
      <c r="AB77" s="67">
        <f>L77+N77+P77+R77+T77+V77+X77+Z77</f>
        <v>11649.75</v>
      </c>
      <c r="AC77" s="65">
        <f>AB77/K77*100</f>
        <v>112.27830582375493</v>
      </c>
    </row>
    <row r="78" spans="1:29" ht="21.75" thickBot="1" x14ac:dyDescent="0.3">
      <c r="A78" s="19">
        <f>A77+1</f>
        <v>77</v>
      </c>
      <c r="B78" s="18" t="s">
        <v>13</v>
      </c>
      <c r="C78" s="28">
        <v>1638</v>
      </c>
      <c r="D78" s="28">
        <v>1195</v>
      </c>
      <c r="E78" s="28">
        <v>1224</v>
      </c>
      <c r="F78" s="28">
        <v>2261</v>
      </c>
      <c r="G78" s="28">
        <v>2215</v>
      </c>
      <c r="H78" s="28">
        <v>2144</v>
      </c>
      <c r="I78" s="59">
        <v>1307.96</v>
      </c>
      <c r="J78" s="57">
        <v>533.29999999999995</v>
      </c>
      <c r="K78" s="64">
        <f>SUM(C78:J78)</f>
        <v>12518.259999999998</v>
      </c>
      <c r="L78" s="30">
        <v>1679</v>
      </c>
      <c r="M78" s="31">
        <f>L78/C78*100</f>
        <v>102.50305250305249</v>
      </c>
      <c r="N78" s="30">
        <v>1166</v>
      </c>
      <c r="O78" s="31">
        <f>N78/D78*100</f>
        <v>97.573221757322173</v>
      </c>
      <c r="P78" s="30">
        <v>1203</v>
      </c>
      <c r="Q78" s="31">
        <f>P78/E78*100</f>
        <v>98.284313725490193</v>
      </c>
      <c r="R78" s="30">
        <v>2387</v>
      </c>
      <c r="S78" s="65">
        <f>R78/F78*100</f>
        <v>105.57275541795666</v>
      </c>
      <c r="T78" s="30">
        <v>2474</v>
      </c>
      <c r="U78" s="80">
        <f>T78/G78*100</f>
        <v>111.69300225733633</v>
      </c>
      <c r="V78" s="30">
        <v>2438</v>
      </c>
      <c r="W78" s="31">
        <f>V78/H78*100</f>
        <v>113.71268656716418</v>
      </c>
      <c r="X78" s="61">
        <v>1270.83</v>
      </c>
      <c r="Y78" s="31">
        <f>X78/I78*100</f>
        <v>97.161228172115344</v>
      </c>
      <c r="Z78" s="61">
        <v>567.84999999999991</v>
      </c>
      <c r="AA78" s="31">
        <f>Z78/J78*100</f>
        <v>106.47852990811926</v>
      </c>
      <c r="AB78" s="67">
        <f>L78+N78+P78+R78+T78+V78+X78+Z78</f>
        <v>13185.68</v>
      </c>
      <c r="AC78" s="31">
        <f>AB78/K78*100</f>
        <v>105.33157164014808</v>
      </c>
    </row>
    <row r="79" spans="1:29" ht="42.75" thickBot="1" x14ac:dyDescent="0.3">
      <c r="A79" s="19">
        <f>A78+1</f>
        <v>78</v>
      </c>
      <c r="B79" s="18" t="s">
        <v>50</v>
      </c>
      <c r="C79" s="28">
        <v>1331</v>
      </c>
      <c r="D79" s="28">
        <v>1069</v>
      </c>
      <c r="E79" s="28">
        <v>1033</v>
      </c>
      <c r="F79" s="28">
        <v>1607</v>
      </c>
      <c r="G79" s="28">
        <v>2132</v>
      </c>
      <c r="H79" s="28">
        <v>1608</v>
      </c>
      <c r="I79" s="59">
        <v>1203.95</v>
      </c>
      <c r="J79" s="57">
        <v>395.20000000000005</v>
      </c>
      <c r="K79" s="64">
        <f>SUM(C79:J79)</f>
        <v>10379.150000000001</v>
      </c>
      <c r="L79" s="30">
        <v>1337</v>
      </c>
      <c r="M79" s="31">
        <f>L79/C79*100</f>
        <v>100.45078888054096</v>
      </c>
      <c r="N79" s="30">
        <v>1046</v>
      </c>
      <c r="O79" s="31">
        <f>N79/D79*100</f>
        <v>97.848456501403177</v>
      </c>
      <c r="P79" s="30">
        <v>1026</v>
      </c>
      <c r="Q79" s="31">
        <f>P79/E79*100</f>
        <v>99.322362052274926</v>
      </c>
      <c r="R79" s="30">
        <v>1857</v>
      </c>
      <c r="S79" s="65">
        <f>R79/F79*100</f>
        <v>115.55693839452397</v>
      </c>
      <c r="T79" s="30">
        <v>2052</v>
      </c>
      <c r="U79" s="80">
        <f>T79/G79*100</f>
        <v>96.247654784240154</v>
      </c>
      <c r="V79" s="30">
        <v>1797</v>
      </c>
      <c r="W79" s="31">
        <f>V79/H79*100</f>
        <v>111.75373134328359</v>
      </c>
      <c r="X79" s="61">
        <v>1278.3399999999999</v>
      </c>
      <c r="Y79" s="31">
        <f>X79/I79*100</f>
        <v>106.1788280244196</v>
      </c>
      <c r="Z79" s="61">
        <v>431.2</v>
      </c>
      <c r="AA79" s="31">
        <f>Z79/J79*100</f>
        <v>109.10931174089067</v>
      </c>
      <c r="AB79" s="67">
        <f>L79+N79+P79+R79+T79+V79+X79+Z79</f>
        <v>10824.54</v>
      </c>
      <c r="AC79" s="31">
        <f>AB79/K79*100</f>
        <v>104.29119918297741</v>
      </c>
    </row>
    <row r="80" spans="1:29" ht="21.75" thickBot="1" x14ac:dyDescent="0.3">
      <c r="A80" s="19">
        <f>A79+1</f>
        <v>79</v>
      </c>
      <c r="B80" s="18" t="s">
        <v>24</v>
      </c>
      <c r="C80" s="28">
        <v>1646</v>
      </c>
      <c r="D80" s="28">
        <v>1216</v>
      </c>
      <c r="E80" s="28">
        <v>1032</v>
      </c>
      <c r="F80" s="28">
        <v>2023</v>
      </c>
      <c r="G80" s="28">
        <v>2280</v>
      </c>
      <c r="H80" s="28">
        <v>2006</v>
      </c>
      <c r="I80" s="59">
        <v>1058.73</v>
      </c>
      <c r="J80" s="57">
        <v>366</v>
      </c>
      <c r="K80" s="64">
        <f>SUM(C80:J80)</f>
        <v>11627.73</v>
      </c>
      <c r="L80" s="30">
        <v>1653</v>
      </c>
      <c r="M80" s="31">
        <f>L80/C80*100</f>
        <v>100.42527339003647</v>
      </c>
      <c r="N80" s="30">
        <v>1246</v>
      </c>
      <c r="O80" s="31">
        <f>N80/D80*100</f>
        <v>102.4671052631579</v>
      </c>
      <c r="P80" s="30">
        <v>1018</v>
      </c>
      <c r="Q80" s="31">
        <f>P80/E80*100</f>
        <v>98.643410852713174</v>
      </c>
      <c r="R80" s="30">
        <v>2042</v>
      </c>
      <c r="S80" s="65">
        <f>R80/F80*100</f>
        <v>100.93919920909539</v>
      </c>
      <c r="T80" s="30">
        <v>2147</v>
      </c>
      <c r="U80" s="80">
        <f>T80/G80*100</f>
        <v>94.166666666666671</v>
      </c>
      <c r="V80" s="30">
        <v>2340</v>
      </c>
      <c r="W80" s="31">
        <f>V80/H80*100</f>
        <v>116.65004985044864</v>
      </c>
      <c r="X80" s="61">
        <v>1100.56</v>
      </c>
      <c r="Y80" s="31">
        <f>X80/I80*100</f>
        <v>103.95096011258771</v>
      </c>
      <c r="Z80" s="61">
        <v>371.2</v>
      </c>
      <c r="AA80" s="31">
        <f>Z80/J80*100</f>
        <v>101.4207650273224</v>
      </c>
      <c r="AB80" s="67">
        <f>L80+N80+P80+R80+T80+V80+X80+Z80</f>
        <v>11917.76</v>
      </c>
      <c r="AC80" s="31">
        <f>AB80/K80*100</f>
        <v>102.49429596318456</v>
      </c>
    </row>
    <row r="81" spans="1:29" ht="21.75" thickBot="1" x14ac:dyDescent="0.3">
      <c r="A81" s="19">
        <f>A80+1</f>
        <v>80</v>
      </c>
      <c r="B81" s="18" t="s">
        <v>42</v>
      </c>
      <c r="C81" s="28">
        <v>1690</v>
      </c>
      <c r="D81" s="28">
        <v>1225</v>
      </c>
      <c r="E81" s="28">
        <v>1132</v>
      </c>
      <c r="F81" s="28">
        <v>1607</v>
      </c>
      <c r="G81" s="28">
        <v>1886</v>
      </c>
      <c r="H81" s="28">
        <v>1915</v>
      </c>
      <c r="I81" s="59">
        <v>1591.99</v>
      </c>
      <c r="J81" s="57">
        <v>471</v>
      </c>
      <c r="K81" s="64">
        <f>SUM(C81:J81)</f>
        <v>11517.99</v>
      </c>
      <c r="L81" s="30">
        <v>1766</v>
      </c>
      <c r="M81" s="31">
        <f>L81/C81*100</f>
        <v>104.49704142011835</v>
      </c>
      <c r="N81" s="30">
        <v>1246</v>
      </c>
      <c r="O81" s="31">
        <f>N81/D81*100</f>
        <v>101.71428571428571</v>
      </c>
      <c r="P81" s="30">
        <v>1112</v>
      </c>
      <c r="Q81" s="31">
        <f>P81/E81*100</f>
        <v>98.233215547703182</v>
      </c>
      <c r="R81" s="30">
        <v>1663</v>
      </c>
      <c r="S81" s="65">
        <f>R81/F81*100</f>
        <v>103.48475420037337</v>
      </c>
      <c r="T81" s="30">
        <v>1950</v>
      </c>
      <c r="U81" s="80">
        <f>T81/G81*100</f>
        <v>103.39342523860023</v>
      </c>
      <c r="V81" s="30">
        <v>2150</v>
      </c>
      <c r="W81" s="31">
        <f>V81/H81*100</f>
        <v>112.2715404699739</v>
      </c>
      <c r="X81" s="61">
        <v>1617.65</v>
      </c>
      <c r="Y81" s="31">
        <f>X81/I81*100</f>
        <v>101.6118191697184</v>
      </c>
      <c r="Z81" s="61">
        <v>482.40000000000003</v>
      </c>
      <c r="AA81" s="31">
        <f>Z81/J81*100</f>
        <v>102.42038216560509</v>
      </c>
      <c r="AB81" s="67">
        <f>L81+N81+P81+R81+T81+V81+X81+Z81</f>
        <v>11987.05</v>
      </c>
      <c r="AC81" s="31">
        <f>AB81/K81*100</f>
        <v>104.07241193993049</v>
      </c>
    </row>
    <row r="82" spans="1:29" ht="15.75" thickBot="1" x14ac:dyDescent="0.3">
      <c r="A82" s="19">
        <f>A81+1</f>
        <v>81</v>
      </c>
      <c r="B82" s="18" t="s">
        <v>4</v>
      </c>
      <c r="C82" s="28">
        <v>2515</v>
      </c>
      <c r="D82" s="28">
        <v>1664</v>
      </c>
      <c r="E82" s="28">
        <v>1627</v>
      </c>
      <c r="F82" s="28">
        <v>2274</v>
      </c>
      <c r="G82" s="28">
        <v>2508</v>
      </c>
      <c r="H82" s="28">
        <v>2617</v>
      </c>
      <c r="I82" s="59">
        <v>2046.2900000000002</v>
      </c>
      <c r="J82" s="57">
        <v>601.65</v>
      </c>
      <c r="K82" s="64">
        <f>SUM(C82:J82)</f>
        <v>15852.94</v>
      </c>
      <c r="L82" s="30">
        <v>2581</v>
      </c>
      <c r="M82" s="31">
        <f>L82/C82*100</f>
        <v>102.62425447316103</v>
      </c>
      <c r="N82" s="30">
        <v>1653</v>
      </c>
      <c r="O82" s="31">
        <f>N82/D82*100</f>
        <v>99.338942307692307</v>
      </c>
      <c r="P82" s="30">
        <v>1488</v>
      </c>
      <c r="Q82" s="31">
        <f>P82/E82*100</f>
        <v>91.45666871542717</v>
      </c>
      <c r="R82" s="30">
        <v>2457</v>
      </c>
      <c r="S82" s="65">
        <f>R82/F82*100</f>
        <v>108.04749340369393</v>
      </c>
      <c r="T82" s="30">
        <v>2446</v>
      </c>
      <c r="U82" s="80">
        <f>T82/G82*100</f>
        <v>97.527910685805423</v>
      </c>
      <c r="V82" s="30">
        <v>2265</v>
      </c>
      <c r="W82" s="31">
        <f>V82/H82*100</f>
        <v>86.549484142147492</v>
      </c>
      <c r="X82" s="61">
        <v>2065.8200000000002</v>
      </c>
      <c r="Y82" s="31">
        <f>X82/I82*100</f>
        <v>100.95441017646569</v>
      </c>
      <c r="Z82" s="61">
        <v>600.34999999999991</v>
      </c>
      <c r="AA82" s="31">
        <f>Z82/J82*100</f>
        <v>99.78392753261862</v>
      </c>
      <c r="AB82" s="67">
        <f>L82+N82+P82+R82+T82+V82+X82+Z82</f>
        <v>15556.17</v>
      </c>
      <c r="AC82" s="31">
        <f>AB82/K82*100</f>
        <v>98.127981308198983</v>
      </c>
    </row>
    <row r="83" spans="1:29" ht="32.25" thickBot="1" x14ac:dyDescent="0.3">
      <c r="A83" s="19">
        <f>A82+1</f>
        <v>82</v>
      </c>
      <c r="B83" s="18" t="s">
        <v>7</v>
      </c>
      <c r="C83" s="28">
        <v>1868</v>
      </c>
      <c r="D83" s="28">
        <v>1281</v>
      </c>
      <c r="E83" s="28">
        <v>1284</v>
      </c>
      <c r="F83" s="28">
        <v>2793</v>
      </c>
      <c r="G83" s="28">
        <v>2281</v>
      </c>
      <c r="H83" s="28">
        <v>2593</v>
      </c>
      <c r="I83" s="59">
        <v>1392.01</v>
      </c>
      <c r="J83" s="57">
        <v>579.65000000000009</v>
      </c>
      <c r="K83" s="64">
        <f>SUM(C83:J83)</f>
        <v>14071.66</v>
      </c>
      <c r="L83" s="30">
        <v>1905</v>
      </c>
      <c r="M83" s="31">
        <f>L83/C83*100</f>
        <v>101.98072805139186</v>
      </c>
      <c r="N83" s="30">
        <v>1201</v>
      </c>
      <c r="O83" s="31">
        <f>N83/D83*100</f>
        <v>93.754879000780647</v>
      </c>
      <c r="P83" s="30">
        <v>1325</v>
      </c>
      <c r="Q83" s="31">
        <f>P83/E83*100</f>
        <v>103.19314641744548</v>
      </c>
      <c r="R83" s="30">
        <v>2686</v>
      </c>
      <c r="S83" s="65">
        <f>R83/F83*100</f>
        <v>96.168993913354811</v>
      </c>
      <c r="T83" s="30">
        <v>2914</v>
      </c>
      <c r="U83" s="80">
        <f>T83/G83*100</f>
        <v>127.75098640946953</v>
      </c>
      <c r="V83" s="30">
        <v>2946</v>
      </c>
      <c r="W83" s="31">
        <f>V83/H83*100</f>
        <v>113.61357500964134</v>
      </c>
      <c r="X83" s="61">
        <v>1198.6299999999999</v>
      </c>
      <c r="Y83" s="31">
        <f>X83/I83*100</f>
        <v>86.107858420557321</v>
      </c>
      <c r="Z83" s="61">
        <v>630.15</v>
      </c>
      <c r="AA83" s="31">
        <f>Z83/J83*100</f>
        <v>108.71215388596565</v>
      </c>
      <c r="AB83" s="67">
        <f>L83+N83+P83+R83+T83+V83+X83+Z83</f>
        <v>14805.779999999999</v>
      </c>
      <c r="AC83" s="31">
        <f>AB83/K83*100</f>
        <v>105.21701064408889</v>
      </c>
    </row>
    <row r="84" spans="1:29" ht="21.75" thickBot="1" x14ac:dyDescent="0.3">
      <c r="A84" s="19">
        <f>A83+1</f>
        <v>83</v>
      </c>
      <c r="B84" s="18" t="s">
        <v>59</v>
      </c>
      <c r="C84" s="28">
        <v>1626</v>
      </c>
      <c r="D84" s="28">
        <v>1210</v>
      </c>
      <c r="E84" s="28">
        <v>1093</v>
      </c>
      <c r="F84" s="28">
        <v>1713</v>
      </c>
      <c r="G84" s="28">
        <v>1835</v>
      </c>
      <c r="H84" s="28">
        <v>1542</v>
      </c>
      <c r="I84" s="59">
        <v>1492.5</v>
      </c>
      <c r="J84" s="57">
        <v>505.20000000000005</v>
      </c>
      <c r="K84" s="64">
        <f>SUM(C84:J84)</f>
        <v>11016.7</v>
      </c>
      <c r="L84" s="30">
        <v>1363</v>
      </c>
      <c r="M84" s="31">
        <f>L84/C84*100</f>
        <v>83.825338253382526</v>
      </c>
      <c r="N84" s="30">
        <v>1211</v>
      </c>
      <c r="O84" s="31">
        <f>N84/D84*100</f>
        <v>100.08264462809917</v>
      </c>
      <c r="P84" s="30">
        <v>1156</v>
      </c>
      <c r="Q84" s="31">
        <f>P84/E84*100</f>
        <v>105.76395242451969</v>
      </c>
      <c r="R84" s="30">
        <v>1811</v>
      </c>
      <c r="S84" s="65">
        <f>R84/F84*100</f>
        <v>105.7209573847052</v>
      </c>
      <c r="T84" s="30">
        <v>1949</v>
      </c>
      <c r="U84" s="80">
        <f>T84/G84*100</f>
        <v>106.21253405994551</v>
      </c>
      <c r="V84" s="30">
        <v>1634</v>
      </c>
      <c r="W84" s="31">
        <f>V84/H84*100</f>
        <v>105.96627756160831</v>
      </c>
      <c r="X84" s="61">
        <v>2008.8000000000002</v>
      </c>
      <c r="Y84" s="31">
        <f>X84/I84*100</f>
        <v>134.59296482412063</v>
      </c>
      <c r="Z84" s="61">
        <v>452.29999999999995</v>
      </c>
      <c r="AA84" s="31">
        <f>Z84/J84*100</f>
        <v>89.528899445764026</v>
      </c>
      <c r="AB84" s="67">
        <f>L84+N84+P84+R84+T84+V84+X84+Z84</f>
        <v>11585.099999999999</v>
      </c>
      <c r="AC84" s="31">
        <f>AB84/K84*100</f>
        <v>105.15943975963762</v>
      </c>
    </row>
    <row r="85" spans="1:29" ht="21.75" thickBot="1" x14ac:dyDescent="0.3">
      <c r="A85" s="19">
        <f>A84+1</f>
        <v>84</v>
      </c>
      <c r="B85" s="18" t="s">
        <v>10</v>
      </c>
      <c r="C85" s="28">
        <v>2444</v>
      </c>
      <c r="D85" s="28">
        <v>1766</v>
      </c>
      <c r="E85" s="28">
        <v>1669</v>
      </c>
      <c r="F85" s="28">
        <v>2308</v>
      </c>
      <c r="G85" s="28">
        <v>1818</v>
      </c>
      <c r="H85" s="28">
        <v>1249</v>
      </c>
      <c r="I85" s="59">
        <v>1280.22</v>
      </c>
      <c r="J85" s="57">
        <v>598.95000000000005</v>
      </c>
      <c r="K85" s="64">
        <f>SUM(C85:J85)</f>
        <v>13133.17</v>
      </c>
      <c r="L85" s="30">
        <v>2501</v>
      </c>
      <c r="M85" s="31">
        <f>L85/C85*100</f>
        <v>102.33224222585923</v>
      </c>
      <c r="N85" s="30">
        <v>1768</v>
      </c>
      <c r="O85" s="31">
        <f>N85/D85*100</f>
        <v>100.11325028312569</v>
      </c>
      <c r="P85" s="30">
        <v>1486</v>
      </c>
      <c r="Q85" s="31">
        <f>P85/E85*100</f>
        <v>89.035350509286999</v>
      </c>
      <c r="R85" s="30">
        <v>2351</v>
      </c>
      <c r="S85" s="65">
        <f>R85/F85*100</f>
        <v>101.86308492201039</v>
      </c>
      <c r="T85" s="30">
        <v>1744</v>
      </c>
      <c r="U85" s="80">
        <f>T85/G85*100</f>
        <v>95.929592959295931</v>
      </c>
      <c r="V85" s="30">
        <v>1288</v>
      </c>
      <c r="W85" s="31">
        <f>V85/H85*100</f>
        <v>103.12249799839873</v>
      </c>
      <c r="X85" s="61">
        <v>1353.08</v>
      </c>
      <c r="Y85" s="31">
        <f>X85/I85*100</f>
        <v>105.69120932339753</v>
      </c>
      <c r="Z85" s="61">
        <v>599</v>
      </c>
      <c r="AA85" s="31">
        <f>Z85/J85*100</f>
        <v>100.00834794223223</v>
      </c>
      <c r="AB85" s="67">
        <f>L85+N85+P85+R85+T85+V85+X85+Z85</f>
        <v>13090.08</v>
      </c>
      <c r="AC85" s="31">
        <f>AB85/K85*100</f>
        <v>99.671899472861455</v>
      </c>
    </row>
    <row r="86" spans="1:29" ht="21.75" thickBot="1" x14ac:dyDescent="0.3">
      <c r="A86" s="19">
        <f>A85+1</f>
        <v>85</v>
      </c>
      <c r="B86" s="18" t="s">
        <v>65</v>
      </c>
      <c r="C86" s="28">
        <v>1197</v>
      </c>
      <c r="D86" s="28">
        <v>1152</v>
      </c>
      <c r="E86" s="28">
        <v>1004</v>
      </c>
      <c r="F86" s="28">
        <v>1543</v>
      </c>
      <c r="G86" s="28">
        <v>1707</v>
      </c>
      <c r="H86" s="28">
        <v>1970</v>
      </c>
      <c r="I86" s="59">
        <v>1699.44</v>
      </c>
      <c r="J86" s="57">
        <v>354.95</v>
      </c>
      <c r="K86" s="64">
        <f>SUM(C86:J86)</f>
        <v>10627.390000000001</v>
      </c>
      <c r="L86" s="30">
        <v>1220</v>
      </c>
      <c r="M86" s="31">
        <f>L86/C86*100</f>
        <v>101.92147034252297</v>
      </c>
      <c r="N86" s="30">
        <v>1188</v>
      </c>
      <c r="O86" s="31">
        <f>N86/D86*100</f>
        <v>103.125</v>
      </c>
      <c r="P86" s="30">
        <v>1022</v>
      </c>
      <c r="Q86" s="31">
        <f>P86/E86*100</f>
        <v>101.79282868525897</v>
      </c>
      <c r="R86" s="30">
        <v>1562</v>
      </c>
      <c r="S86" s="65">
        <f>R86/F86*100</f>
        <v>101.23136746597537</v>
      </c>
      <c r="T86" s="30">
        <v>2116</v>
      </c>
      <c r="U86" s="80">
        <f>T86/G86*100</f>
        <v>123.96016403046279</v>
      </c>
      <c r="V86" s="30">
        <v>2665</v>
      </c>
      <c r="W86" s="31">
        <f>V86/H86*100</f>
        <v>135.27918781725887</v>
      </c>
      <c r="X86" s="61">
        <v>1756.4299999999998</v>
      </c>
      <c r="Y86" s="31">
        <f>X86/I86*100</f>
        <v>103.3534576095655</v>
      </c>
      <c r="Z86" s="61">
        <v>358.8</v>
      </c>
      <c r="AA86" s="31">
        <f>Z86/J86*100</f>
        <v>101.08465981124101</v>
      </c>
      <c r="AB86" s="67">
        <f>L86+N86+P86+R86+T86+V86+X86+Z86</f>
        <v>11888.23</v>
      </c>
      <c r="AC86" s="65">
        <f>AB86/K86*100</f>
        <v>111.86406069599401</v>
      </c>
    </row>
    <row r="87" spans="1:29" ht="21.75" thickBot="1" x14ac:dyDescent="0.3">
      <c r="A87" s="19">
        <f>A86+1</f>
        <v>86</v>
      </c>
      <c r="B87" s="18" t="s">
        <v>60</v>
      </c>
      <c r="C87" s="32">
        <v>1890</v>
      </c>
      <c r="D87" s="28">
        <v>1200</v>
      </c>
      <c r="E87" s="28">
        <v>1183</v>
      </c>
      <c r="F87" s="28">
        <v>1750</v>
      </c>
      <c r="G87" s="28">
        <v>2402</v>
      </c>
      <c r="H87" s="28">
        <v>1511</v>
      </c>
      <c r="I87" s="59">
        <v>1497.0900000000001</v>
      </c>
      <c r="J87" s="57">
        <v>1298.0999999999999</v>
      </c>
      <c r="K87" s="64">
        <f>SUM(C87:J87)</f>
        <v>12731.19</v>
      </c>
      <c r="L87" s="81">
        <v>1890</v>
      </c>
      <c r="M87" s="31">
        <f>L87/C87*100</f>
        <v>100</v>
      </c>
      <c r="N87" s="30">
        <v>1250</v>
      </c>
      <c r="O87" s="31">
        <f>N87/D87*100</f>
        <v>104.16666666666667</v>
      </c>
      <c r="P87" s="30">
        <v>1319</v>
      </c>
      <c r="Q87" s="31">
        <f>P87/E87*100</f>
        <v>111.49619611158073</v>
      </c>
      <c r="R87" s="30">
        <v>2300</v>
      </c>
      <c r="S87" s="65">
        <f>R87/F87*100</f>
        <v>131.42857142857142</v>
      </c>
      <c r="T87" s="30">
        <v>2746</v>
      </c>
      <c r="U87" s="80">
        <f>T87/G87*100</f>
        <v>114.32139883430474</v>
      </c>
      <c r="V87" s="30">
        <v>2300</v>
      </c>
      <c r="W87" s="31">
        <f>V87/H87*100</f>
        <v>152.21707478491064</v>
      </c>
      <c r="X87" s="61">
        <v>1622</v>
      </c>
      <c r="Y87" s="31">
        <f>X87/I87*100</f>
        <v>108.34351976167096</v>
      </c>
      <c r="Z87" s="61">
        <v>1553.6000000000001</v>
      </c>
      <c r="AA87" s="31">
        <f>Z87/J87*100</f>
        <v>119.68261304984209</v>
      </c>
      <c r="AB87" s="67">
        <f>L87+N87+P87+R87+T87+V87+X87+Z87</f>
        <v>14980.6</v>
      </c>
      <c r="AC87" s="65">
        <f>AB87/K87*100</f>
        <v>117.66849760313059</v>
      </c>
    </row>
    <row r="88" spans="1:29" ht="21.75" thickBot="1" x14ac:dyDescent="0.3">
      <c r="A88" s="19">
        <f>A87+1</f>
        <v>87</v>
      </c>
      <c r="B88" s="18" t="s">
        <v>9</v>
      </c>
      <c r="C88" s="28">
        <v>1773</v>
      </c>
      <c r="D88" s="28">
        <v>1276</v>
      </c>
      <c r="E88" s="28">
        <v>1562</v>
      </c>
      <c r="F88" s="28">
        <v>2418</v>
      </c>
      <c r="G88" s="28">
        <v>2239</v>
      </c>
      <c r="H88" s="28">
        <v>2234</v>
      </c>
      <c r="I88" s="59">
        <v>1334.8300000000002</v>
      </c>
      <c r="J88" s="57">
        <v>768.3</v>
      </c>
      <c r="K88" s="64">
        <f>SUM(C88:J88)</f>
        <v>13605.13</v>
      </c>
      <c r="L88" s="30">
        <v>1930</v>
      </c>
      <c r="M88" s="31">
        <f>L88/C88*100</f>
        <v>108.85504794134235</v>
      </c>
      <c r="N88" s="30">
        <v>1389</v>
      </c>
      <c r="O88" s="31">
        <f>N88/D88*100</f>
        <v>108.85579937304075</v>
      </c>
      <c r="P88" s="30">
        <v>1321</v>
      </c>
      <c r="Q88" s="31">
        <f>P88/E88*100</f>
        <v>84.571062740076826</v>
      </c>
      <c r="R88" s="30">
        <v>2933</v>
      </c>
      <c r="S88" s="65">
        <f>R88/F88*100</f>
        <v>121.29859387923905</v>
      </c>
      <c r="T88" s="30">
        <v>2286</v>
      </c>
      <c r="U88" s="80">
        <f>T88/G88*100</f>
        <v>102.09915140687806</v>
      </c>
      <c r="V88" s="30">
        <v>2467</v>
      </c>
      <c r="W88" s="31">
        <f>V88/H88*100</f>
        <v>110.42972247090421</v>
      </c>
      <c r="X88" s="61">
        <v>1471.6599999999999</v>
      </c>
      <c r="Y88" s="31">
        <f>X88/I88*100</f>
        <v>110.25074354037589</v>
      </c>
      <c r="Z88" s="61">
        <v>753.25</v>
      </c>
      <c r="AA88" s="31">
        <f>Z88/J88*100</f>
        <v>98.041129767018091</v>
      </c>
      <c r="AB88" s="67">
        <f>L88+N88+P88+R88+T88+V88+X88+Z88</f>
        <v>14550.91</v>
      </c>
      <c r="AC88" s="31">
        <f>AB88/K88*100</f>
        <v>106.95164250543729</v>
      </c>
    </row>
    <row r="89" spans="1:29" ht="21.75" thickBot="1" x14ac:dyDescent="0.3">
      <c r="A89" s="19">
        <f>A88+1</f>
        <v>88</v>
      </c>
      <c r="B89" s="18" t="s">
        <v>49</v>
      </c>
      <c r="C89" s="28">
        <v>1474</v>
      </c>
      <c r="D89" s="28">
        <v>1027</v>
      </c>
      <c r="E89" s="28">
        <v>1104</v>
      </c>
      <c r="F89" s="28">
        <v>1300</v>
      </c>
      <c r="G89" s="28">
        <v>1936</v>
      </c>
      <c r="H89" s="28">
        <v>2245</v>
      </c>
      <c r="I89" s="59">
        <v>867.19</v>
      </c>
      <c r="J89" s="57">
        <v>421.9</v>
      </c>
      <c r="K89" s="64">
        <f>SUM(C89:J89)</f>
        <v>10375.09</v>
      </c>
      <c r="L89" s="30">
        <v>1350</v>
      </c>
      <c r="M89" s="31">
        <f>L89/C89*100</f>
        <v>91.5875169606513</v>
      </c>
      <c r="N89" s="30">
        <v>839</v>
      </c>
      <c r="O89" s="31">
        <f>N89/D89*100</f>
        <v>81.694255111976631</v>
      </c>
      <c r="P89" s="30">
        <v>1107</v>
      </c>
      <c r="Q89" s="31">
        <f>P89/E89*100</f>
        <v>100.2717391304348</v>
      </c>
      <c r="R89" s="30">
        <v>1423</v>
      </c>
      <c r="S89" s="65">
        <f>R89/F89*100</f>
        <v>109.46153846153845</v>
      </c>
      <c r="T89" s="30">
        <v>2321</v>
      </c>
      <c r="U89" s="80">
        <f>T89/G89*100</f>
        <v>119.88636363636364</v>
      </c>
      <c r="V89" s="30">
        <v>2548</v>
      </c>
      <c r="W89" s="31">
        <f>V89/H89*100</f>
        <v>113.49665924276169</v>
      </c>
      <c r="X89" s="61">
        <v>937.1099999999999</v>
      </c>
      <c r="Y89" s="31">
        <f>X89/I89*100</f>
        <v>108.06282360267068</v>
      </c>
      <c r="Z89" s="61">
        <v>438.65000000000003</v>
      </c>
      <c r="AA89" s="31">
        <f>Z89/J89*100</f>
        <v>103.97013510310502</v>
      </c>
      <c r="AB89" s="67">
        <f>L89+N89+P89+R89+T89+V89+X89+Z89</f>
        <v>10963.76</v>
      </c>
      <c r="AC89" s="31">
        <f>AB89/K89*100</f>
        <v>105.67387849165645</v>
      </c>
    </row>
  </sheetData>
  <sortState ref="A2:AC89">
    <sortCondition ref="B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7" workbookViewId="0">
      <selection activeCell="I86" sqref="I86"/>
    </sheetView>
  </sheetViews>
  <sheetFormatPr defaultRowHeight="15" x14ac:dyDescent="0.25"/>
  <cols>
    <col min="2" max="2" width="15" customWidth="1"/>
    <col min="3" max="3" width="22.28515625" customWidth="1"/>
    <col min="4" max="4" width="16" style="42" customWidth="1"/>
    <col min="5" max="5" width="14.7109375" style="8" customWidth="1"/>
  </cols>
  <sheetData>
    <row r="1" spans="1:6" s="17" customFormat="1" ht="15.75" thickBot="1" x14ac:dyDescent="0.3">
      <c r="A1" s="54"/>
      <c r="B1" s="54" t="s">
        <v>122</v>
      </c>
      <c r="C1" s="54" t="s">
        <v>123</v>
      </c>
      <c r="D1" s="56" t="s">
        <v>124</v>
      </c>
      <c r="E1" s="55" t="s">
        <v>99</v>
      </c>
      <c r="F1" s="20"/>
    </row>
    <row r="2" spans="1:6" ht="21.75" thickBot="1" x14ac:dyDescent="0.3">
      <c r="A2" s="29">
        <f>ROW(A1)</f>
        <v>1</v>
      </c>
      <c r="B2" s="36" t="s">
        <v>75</v>
      </c>
      <c r="C2" s="72">
        <v>10453.890000000001</v>
      </c>
      <c r="D2" s="61">
        <v>10930.32</v>
      </c>
      <c r="E2" s="49">
        <f>D2/C2*100</f>
        <v>104.55744225355346</v>
      </c>
      <c r="F2" s="20"/>
    </row>
    <row r="3" spans="1:6" ht="21.75" thickBot="1" x14ac:dyDescent="0.3">
      <c r="A3" s="29">
        <f>ROW(A2)</f>
        <v>2</v>
      </c>
      <c r="B3" s="36" t="s">
        <v>87</v>
      </c>
      <c r="C3" s="72">
        <v>9710.26</v>
      </c>
      <c r="D3" s="61">
        <v>10015.59</v>
      </c>
      <c r="E3" s="49">
        <f>D3/C3*100</f>
        <v>103.14440602002418</v>
      </c>
      <c r="F3" s="20"/>
    </row>
    <row r="4" spans="1:6" ht="21.75" thickBot="1" x14ac:dyDescent="0.3">
      <c r="A4" s="29">
        <f>ROW(A3)</f>
        <v>3</v>
      </c>
      <c r="B4" s="36" t="s">
        <v>30</v>
      </c>
      <c r="C4" s="72">
        <v>11928.689999999999</v>
      </c>
      <c r="D4" s="69">
        <v>12568.3</v>
      </c>
      <c r="E4" s="49">
        <f>D4/C4*100</f>
        <v>105.36194670160764</v>
      </c>
      <c r="F4" s="20"/>
    </row>
    <row r="5" spans="1:6" ht="53.25" thickBot="1" x14ac:dyDescent="0.3">
      <c r="A5" s="29">
        <f>ROW(A4)</f>
        <v>4</v>
      </c>
      <c r="B5" s="36" t="s">
        <v>33</v>
      </c>
      <c r="C5" s="72">
        <v>11775.86</v>
      </c>
      <c r="D5" s="69">
        <v>11638.08</v>
      </c>
      <c r="E5" s="49">
        <f>D5/C5*100</f>
        <v>98.829979296628849</v>
      </c>
      <c r="F5" s="20"/>
    </row>
    <row r="6" spans="1:6" ht="21.75" thickBot="1" x14ac:dyDescent="0.3">
      <c r="A6" s="29">
        <f>ROW(A5)</f>
        <v>5</v>
      </c>
      <c r="B6" s="36" t="s">
        <v>39</v>
      </c>
      <c r="C6" s="72">
        <v>11818.99</v>
      </c>
      <c r="D6" s="68">
        <v>11337.69</v>
      </c>
      <c r="E6" s="49">
        <f>D6/C6*100</f>
        <v>95.927740018394132</v>
      </c>
      <c r="F6" s="20"/>
    </row>
    <row r="7" spans="1:6" ht="21.75" thickBot="1" x14ac:dyDescent="0.3">
      <c r="A7" s="29">
        <f>ROW(A6)</f>
        <v>6</v>
      </c>
      <c r="B7" s="36" t="s">
        <v>76</v>
      </c>
      <c r="C7" s="72">
        <v>10410.81</v>
      </c>
      <c r="D7" s="68">
        <v>10898.82</v>
      </c>
      <c r="E7" s="49">
        <f>D7/C7*100</f>
        <v>104.68753151772052</v>
      </c>
      <c r="F7" s="20"/>
    </row>
    <row r="8" spans="1:6" ht="21.75" thickBot="1" x14ac:dyDescent="0.3">
      <c r="A8" s="29">
        <f>ROW(A7)</f>
        <v>7</v>
      </c>
      <c r="B8" s="36" t="s">
        <v>21</v>
      </c>
      <c r="C8" s="72">
        <v>13057.28</v>
      </c>
      <c r="D8" s="68">
        <v>13336.210000000001</v>
      </c>
      <c r="E8" s="49">
        <f>D8/C8*100</f>
        <v>102.13620294578962</v>
      </c>
      <c r="F8" s="20"/>
    </row>
    <row r="9" spans="1:6" ht="21.75" thickBot="1" x14ac:dyDescent="0.3">
      <c r="A9" s="29">
        <f>ROW(A8)</f>
        <v>8</v>
      </c>
      <c r="B9" s="36" t="s">
        <v>57</v>
      </c>
      <c r="C9" s="72">
        <v>11389.41</v>
      </c>
      <c r="D9" s="68">
        <v>11935.710000000001</v>
      </c>
      <c r="E9" s="49">
        <f>D9/C9*100</f>
        <v>104.79656101589107</v>
      </c>
      <c r="F9" s="20"/>
    </row>
    <row r="10" spans="1:6" ht="21.75" thickBot="1" x14ac:dyDescent="0.3">
      <c r="A10" s="29">
        <f>ROW(A9)</f>
        <v>9</v>
      </c>
      <c r="B10" s="36" t="s">
        <v>80</v>
      </c>
      <c r="C10" s="72">
        <v>10176.56</v>
      </c>
      <c r="D10" s="68">
        <v>10431.84</v>
      </c>
      <c r="E10" s="49">
        <f>D10/C10*100</f>
        <v>102.50850975182185</v>
      </c>
      <c r="F10" s="20"/>
    </row>
    <row r="11" spans="1:6" ht="21.75" thickBot="1" x14ac:dyDescent="0.3">
      <c r="A11" s="29">
        <f>ROW(A10)</f>
        <v>10</v>
      </c>
      <c r="B11" s="36" t="s">
        <v>37</v>
      </c>
      <c r="C11" s="72">
        <v>11752.240000000002</v>
      </c>
      <c r="D11" s="68">
        <v>12240.09</v>
      </c>
      <c r="E11" s="49">
        <f>D11/C11*100</f>
        <v>104.1511235304929</v>
      </c>
      <c r="F11" s="20"/>
    </row>
    <row r="12" spans="1:6" ht="21.75" thickBot="1" x14ac:dyDescent="0.3">
      <c r="A12" s="29">
        <f>ROW(A11)</f>
        <v>11</v>
      </c>
      <c r="B12" s="36" t="s">
        <v>64</v>
      </c>
      <c r="C12" s="72">
        <v>10409.59</v>
      </c>
      <c r="D12" s="68">
        <v>10366.61</v>
      </c>
      <c r="E12" s="49">
        <f>D12/C12*100</f>
        <v>99.587111500068687</v>
      </c>
      <c r="F12" s="20"/>
    </row>
    <row r="13" spans="1:6" ht="21.75" thickBot="1" x14ac:dyDescent="0.3">
      <c r="A13" s="29">
        <f>ROW(A12)</f>
        <v>12</v>
      </c>
      <c r="B13" s="36" t="s">
        <v>23</v>
      </c>
      <c r="C13" s="72">
        <v>11568.880000000001</v>
      </c>
      <c r="D13" s="68">
        <v>11128.17</v>
      </c>
      <c r="E13" s="49">
        <f>D13/C13*100</f>
        <v>96.190556043454507</v>
      </c>
      <c r="F13" s="20"/>
    </row>
    <row r="14" spans="1:6" ht="15.75" thickBot="1" x14ac:dyDescent="0.3">
      <c r="A14" s="29">
        <f>ROW(A13)</f>
        <v>13</v>
      </c>
      <c r="B14" s="36" t="s">
        <v>36</v>
      </c>
      <c r="C14" s="72">
        <v>11793.97</v>
      </c>
      <c r="D14" s="68">
        <v>12484.83</v>
      </c>
      <c r="E14" s="49">
        <f>D14/C14*100</f>
        <v>105.85773916670978</v>
      </c>
      <c r="F14" s="20"/>
    </row>
    <row r="15" spans="1:6" ht="21.75" thickBot="1" x14ac:dyDescent="0.3">
      <c r="A15" s="29">
        <f>ROW(A14)</f>
        <v>14</v>
      </c>
      <c r="B15" s="36" t="s">
        <v>20</v>
      </c>
      <c r="C15" s="72">
        <v>13271.119999999999</v>
      </c>
      <c r="D15" s="68">
        <v>14008.16</v>
      </c>
      <c r="E15" s="49">
        <f>D15/C15*100</f>
        <v>105.55371362778727</v>
      </c>
      <c r="F15" s="20"/>
    </row>
    <row r="16" spans="1:6" ht="32.25" thickBot="1" x14ac:dyDescent="0.3">
      <c r="A16" s="29">
        <f>ROW(A15)</f>
        <v>15</v>
      </c>
      <c r="B16" s="36" t="s">
        <v>11</v>
      </c>
      <c r="C16" s="72">
        <v>13636.81</v>
      </c>
      <c r="D16" s="68">
        <v>13012.58</v>
      </c>
      <c r="E16" s="49">
        <f>D16/C16*100</f>
        <v>95.4224631713722</v>
      </c>
      <c r="F16" s="20"/>
    </row>
    <row r="17" spans="1:6" ht="21.75" thickBot="1" x14ac:dyDescent="0.3">
      <c r="A17" s="29">
        <f>ROW(A16)</f>
        <v>16</v>
      </c>
      <c r="B17" s="36" t="s">
        <v>86</v>
      </c>
      <c r="C17" s="72">
        <v>9472.380000000001</v>
      </c>
      <c r="D17" s="68">
        <v>10013.17</v>
      </c>
      <c r="E17" s="49">
        <f>D17/C17*100</f>
        <v>105.70912484507589</v>
      </c>
      <c r="F17" s="20"/>
    </row>
    <row r="18" spans="1:6" ht="21.75" thickBot="1" x14ac:dyDescent="0.3">
      <c r="A18" s="29">
        <f>ROW(A17)</f>
        <v>17</v>
      </c>
      <c r="B18" s="36" t="s">
        <v>29</v>
      </c>
      <c r="C18" s="72">
        <v>12528.23</v>
      </c>
      <c r="D18" s="68">
        <v>12420.67</v>
      </c>
      <c r="E18" s="49">
        <f>D18/C18*100</f>
        <v>99.141458929154396</v>
      </c>
      <c r="F18" s="20"/>
    </row>
    <row r="19" spans="1:6" ht="21.75" thickBot="1" x14ac:dyDescent="0.3">
      <c r="A19" s="29">
        <f>ROW(A18)</f>
        <v>18</v>
      </c>
      <c r="B19" s="36" t="s">
        <v>41</v>
      </c>
      <c r="C19" s="72">
        <v>11450.1</v>
      </c>
      <c r="D19" s="68">
        <v>11740.14</v>
      </c>
      <c r="E19" s="49">
        <f>D19/C19*100</f>
        <v>102.53307831372651</v>
      </c>
      <c r="F19" s="20"/>
    </row>
    <row r="20" spans="1:6" ht="32.25" thickBot="1" x14ac:dyDescent="0.3">
      <c r="A20" s="29">
        <f>ROW(A19)</f>
        <v>19</v>
      </c>
      <c r="B20" s="36" t="s">
        <v>15</v>
      </c>
      <c r="C20" s="72">
        <v>12928.599999999999</v>
      </c>
      <c r="D20" s="68">
        <v>11618.24</v>
      </c>
      <c r="E20" s="49">
        <f>D20/C20*100</f>
        <v>89.86464118311342</v>
      </c>
      <c r="F20" s="20"/>
    </row>
    <row r="21" spans="1:6" ht="21.75" thickBot="1" x14ac:dyDescent="0.3">
      <c r="A21" s="29">
        <f>ROW(A20)</f>
        <v>20</v>
      </c>
      <c r="B21" s="36" t="s">
        <v>31</v>
      </c>
      <c r="C21" s="72">
        <v>12351.96</v>
      </c>
      <c r="D21" s="68">
        <v>11952.640000000001</v>
      </c>
      <c r="E21" s="49">
        <f>D21/C21*100</f>
        <v>96.767152743370303</v>
      </c>
      <c r="F21" s="20"/>
    </row>
    <row r="22" spans="1:6" ht="21.75" thickBot="1" x14ac:dyDescent="0.3">
      <c r="A22" s="29">
        <f>ROW(A21)</f>
        <v>21</v>
      </c>
      <c r="B22" s="36" t="s">
        <v>18</v>
      </c>
      <c r="C22" s="72">
        <v>12893.17</v>
      </c>
      <c r="D22" s="68">
        <v>12352.890000000001</v>
      </c>
      <c r="E22" s="49">
        <f>D22/C22*100</f>
        <v>95.809564288689302</v>
      </c>
    </row>
    <row r="23" spans="1:6" ht="21.75" thickBot="1" x14ac:dyDescent="0.3">
      <c r="A23" s="29">
        <f>ROW(A22)</f>
        <v>22</v>
      </c>
      <c r="B23" s="36" t="s">
        <v>6</v>
      </c>
      <c r="C23" s="72">
        <v>15213.21</v>
      </c>
      <c r="D23" s="68">
        <v>16395.64</v>
      </c>
      <c r="E23" s="49">
        <f>D23/C23*100</f>
        <v>107.77238991639504</v>
      </c>
    </row>
    <row r="24" spans="1:6" ht="32.25" thickBot="1" x14ac:dyDescent="0.3">
      <c r="A24" s="29">
        <f>ROW(A23)</f>
        <v>23</v>
      </c>
      <c r="B24" s="36" t="s">
        <v>22</v>
      </c>
      <c r="C24" s="72">
        <v>12534.24</v>
      </c>
      <c r="D24" s="68">
        <v>12473.07</v>
      </c>
      <c r="E24" s="49">
        <f>D24/C24*100</f>
        <v>99.511976793168159</v>
      </c>
    </row>
    <row r="25" spans="1:6" ht="21.75" thickBot="1" x14ac:dyDescent="0.3">
      <c r="A25" s="29">
        <f>ROW(A24)</f>
        <v>24</v>
      </c>
      <c r="B25" s="36" t="s">
        <v>85</v>
      </c>
      <c r="C25" s="72">
        <v>10059.550000000001</v>
      </c>
      <c r="D25" s="68">
        <v>10509.689999999999</v>
      </c>
      <c r="E25" s="49">
        <f>D25/C25*100</f>
        <v>104.4747528467973</v>
      </c>
    </row>
    <row r="26" spans="1:6" ht="21.75" thickBot="1" x14ac:dyDescent="0.3">
      <c r="A26" s="29">
        <f>ROW(A25)</f>
        <v>25</v>
      </c>
      <c r="B26" s="36" t="s">
        <v>44</v>
      </c>
      <c r="C26" s="72">
        <v>11167.72</v>
      </c>
      <c r="D26" s="68">
        <v>12300.429999999998</v>
      </c>
      <c r="E26" s="49">
        <f>D26/C26*100</f>
        <v>110.14271489614711</v>
      </c>
    </row>
    <row r="27" spans="1:6" ht="21.75" thickBot="1" x14ac:dyDescent="0.3">
      <c r="A27" s="29">
        <f>ROW(A26)</f>
        <v>26</v>
      </c>
      <c r="B27" s="36" t="s">
        <v>83</v>
      </c>
      <c r="C27" s="72">
        <v>9496.4599999999991</v>
      </c>
      <c r="D27" s="68">
        <v>9817.9000000000015</v>
      </c>
      <c r="E27" s="49">
        <f>D27/C27*100</f>
        <v>103.38484024573368</v>
      </c>
    </row>
    <row r="28" spans="1:6" ht="21.75" thickBot="1" x14ac:dyDescent="0.3">
      <c r="A28" s="29">
        <f>ROW(A27)</f>
        <v>27</v>
      </c>
      <c r="B28" s="36" t="s">
        <v>35</v>
      </c>
      <c r="C28" s="72">
        <v>11509.58</v>
      </c>
      <c r="D28" s="68">
        <v>11926.980000000001</v>
      </c>
      <c r="E28" s="49">
        <f>D28/C28*100</f>
        <v>103.62654414843983</v>
      </c>
    </row>
    <row r="29" spans="1:6" ht="21.75" thickBot="1" x14ac:dyDescent="0.3">
      <c r="A29" s="29">
        <f>ROW(A28)</f>
        <v>28</v>
      </c>
      <c r="B29" s="36" t="s">
        <v>61</v>
      </c>
      <c r="C29" s="72">
        <v>11130.12</v>
      </c>
      <c r="D29" s="68">
        <v>11276.06</v>
      </c>
      <c r="E29" s="49">
        <f>D29/C29*100</f>
        <v>101.31121677034926</v>
      </c>
    </row>
    <row r="30" spans="1:6" ht="21.75" thickBot="1" x14ac:dyDescent="0.3">
      <c r="A30" s="29">
        <f>ROW(A29)</f>
        <v>29</v>
      </c>
      <c r="B30" s="36" t="s">
        <v>66</v>
      </c>
      <c r="C30" s="72">
        <v>10614.76</v>
      </c>
      <c r="D30" s="68">
        <v>11039.96</v>
      </c>
      <c r="E30" s="49">
        <f>D30/C30*100</f>
        <v>104.00574294661395</v>
      </c>
    </row>
    <row r="31" spans="1:6" ht="21.75" thickBot="1" x14ac:dyDescent="0.3">
      <c r="A31" s="29">
        <f>ROW(A30)</f>
        <v>30</v>
      </c>
      <c r="B31" s="36" t="s">
        <v>70</v>
      </c>
      <c r="C31" s="72">
        <v>10747.66</v>
      </c>
      <c r="D31" s="68">
        <v>11029.68</v>
      </c>
      <c r="E31" s="49">
        <f>D31/C31*100</f>
        <v>102.62401304097824</v>
      </c>
    </row>
    <row r="32" spans="1:6" ht="21.75" thickBot="1" x14ac:dyDescent="0.3">
      <c r="A32" s="29">
        <f>ROW(A31)</f>
        <v>31</v>
      </c>
      <c r="B32" s="36" t="s">
        <v>67</v>
      </c>
      <c r="C32" s="72">
        <v>10776.77</v>
      </c>
      <c r="D32" s="68">
        <v>11318.550000000001</v>
      </c>
      <c r="E32" s="49">
        <f>D32/C32*100</f>
        <v>105.02729482024765</v>
      </c>
    </row>
    <row r="33" spans="1:5" ht="21.75" thickBot="1" x14ac:dyDescent="0.3">
      <c r="A33" s="29">
        <f>ROW(A32)</f>
        <v>32</v>
      </c>
      <c r="B33" s="36" t="s">
        <v>52</v>
      </c>
      <c r="C33" s="72">
        <v>11077.74</v>
      </c>
      <c r="D33" s="68">
        <v>11372.83</v>
      </c>
      <c r="E33" s="49">
        <f>D33/C33*100</f>
        <v>102.66381048842092</v>
      </c>
    </row>
    <row r="34" spans="1:5" ht="21.75" thickBot="1" x14ac:dyDescent="0.3">
      <c r="A34" s="29">
        <f>ROW(A33)</f>
        <v>33</v>
      </c>
      <c r="B34" s="36" t="s">
        <v>8</v>
      </c>
      <c r="C34" s="72">
        <v>15303.48</v>
      </c>
      <c r="D34" s="68">
        <v>11751.16</v>
      </c>
      <c r="E34" s="49">
        <f>D34/C34*100</f>
        <v>76.787501927666128</v>
      </c>
    </row>
    <row r="35" spans="1:5" ht="21.75" thickBot="1" x14ac:dyDescent="0.3">
      <c r="A35" s="29">
        <f>ROW(A34)</f>
        <v>34</v>
      </c>
      <c r="B35" s="36" t="s">
        <v>68</v>
      </c>
      <c r="C35" s="72">
        <v>10403.06</v>
      </c>
      <c r="D35" s="68">
        <v>10846.75</v>
      </c>
      <c r="E35" s="49">
        <f>D35/C35*100</f>
        <v>104.26499510720883</v>
      </c>
    </row>
    <row r="36" spans="1:5" ht="21.75" thickBot="1" x14ac:dyDescent="0.3">
      <c r="A36" s="29">
        <f>ROW(A35)</f>
        <v>35</v>
      </c>
      <c r="B36" s="36" t="s">
        <v>16</v>
      </c>
      <c r="C36" s="72">
        <v>13280.54</v>
      </c>
      <c r="D36" s="68">
        <v>14086.94</v>
      </c>
      <c r="E36" s="49">
        <f>D36/C36*100</f>
        <v>106.07204225129398</v>
      </c>
    </row>
    <row r="37" spans="1:5" ht="32.25" thickBot="1" x14ac:dyDescent="0.3">
      <c r="A37" s="29">
        <f>ROW(A36)</f>
        <v>36</v>
      </c>
      <c r="B37" s="36" t="s">
        <v>5</v>
      </c>
      <c r="C37" s="72">
        <v>15882.5</v>
      </c>
      <c r="D37" s="68">
        <v>15895.11</v>
      </c>
      <c r="E37" s="49">
        <f>D37/C37*100</f>
        <v>100.07939556115221</v>
      </c>
    </row>
    <row r="38" spans="1:5" ht="21.75" thickBot="1" x14ac:dyDescent="0.3">
      <c r="A38" s="29">
        <f>ROW(A37)</f>
        <v>37</v>
      </c>
      <c r="B38" s="36" t="s">
        <v>40</v>
      </c>
      <c r="C38" s="72">
        <v>11678.740000000002</v>
      </c>
      <c r="D38" s="68">
        <v>12028.31</v>
      </c>
      <c r="E38" s="49">
        <f>D38/C38*100</f>
        <v>102.99321673399697</v>
      </c>
    </row>
    <row r="39" spans="1:5" ht="21.75" thickBot="1" x14ac:dyDescent="0.3">
      <c r="A39" s="29">
        <f>ROW(A38)</f>
        <v>38</v>
      </c>
      <c r="B39" s="36" t="s">
        <v>82</v>
      </c>
      <c r="C39" s="72">
        <v>10276.699999999999</v>
      </c>
      <c r="D39" s="68">
        <v>10693.300000000001</v>
      </c>
      <c r="E39" s="49">
        <f>D39/C39*100</f>
        <v>104.05383050979403</v>
      </c>
    </row>
    <row r="40" spans="1:5" ht="21.75" thickBot="1" x14ac:dyDescent="0.3">
      <c r="A40" s="29">
        <f>ROW(A39)</f>
        <v>39</v>
      </c>
      <c r="B40" s="36" t="s">
        <v>27</v>
      </c>
      <c r="C40" s="72">
        <v>12624.97</v>
      </c>
      <c r="D40" s="68">
        <v>13214.73</v>
      </c>
      <c r="E40" s="49">
        <f>D40/C40*100</f>
        <v>104.67137743693648</v>
      </c>
    </row>
    <row r="41" spans="1:5" ht="21.75" thickBot="1" x14ac:dyDescent="0.3">
      <c r="A41" s="29">
        <f>ROW(A40)</f>
        <v>40</v>
      </c>
      <c r="B41" s="36" t="s">
        <v>90</v>
      </c>
      <c r="C41" s="72">
        <v>8686.34</v>
      </c>
      <c r="D41" s="68">
        <v>9016.14</v>
      </c>
      <c r="E41" s="49">
        <f>D41/C41*100</f>
        <v>103.79676595666298</v>
      </c>
    </row>
    <row r="42" spans="1:5" ht="21.75" thickBot="1" x14ac:dyDescent="0.3">
      <c r="A42" s="29">
        <f>ROW(A41)</f>
        <v>41</v>
      </c>
      <c r="B42" s="36" t="s">
        <v>51</v>
      </c>
      <c r="C42" s="72">
        <v>11008.16</v>
      </c>
      <c r="D42" s="68">
        <v>11651.45</v>
      </c>
      <c r="E42" s="49">
        <f>D42/C42*100</f>
        <v>105.84375590471069</v>
      </c>
    </row>
    <row r="43" spans="1:5" ht="21.75" thickBot="1" x14ac:dyDescent="0.3">
      <c r="A43" s="29">
        <f>ROW(A42)</f>
        <v>42</v>
      </c>
      <c r="B43" s="36" t="s">
        <v>88</v>
      </c>
      <c r="C43" s="72">
        <v>9727.15</v>
      </c>
      <c r="D43" s="68">
        <v>9855.68</v>
      </c>
      <c r="E43" s="49">
        <f>D43/C43*100</f>
        <v>101.32135311987582</v>
      </c>
    </row>
    <row r="44" spans="1:5" ht="21.75" thickBot="1" x14ac:dyDescent="0.3">
      <c r="A44" s="29">
        <f>ROW(A43)</f>
        <v>43</v>
      </c>
      <c r="B44" s="36" t="s">
        <v>72</v>
      </c>
      <c r="C44" s="72">
        <v>10053.34</v>
      </c>
      <c r="D44" s="68">
        <v>10826.150000000001</v>
      </c>
      <c r="E44" s="49">
        <f>D44/C44*100</f>
        <v>107.68709702447148</v>
      </c>
    </row>
    <row r="45" spans="1:5" ht="21.75" thickBot="1" x14ac:dyDescent="0.3">
      <c r="A45" s="29">
        <f>ROW(A44)</f>
        <v>44</v>
      </c>
      <c r="B45" s="36" t="s">
        <v>55</v>
      </c>
      <c r="C45" s="72">
        <v>10750.96</v>
      </c>
      <c r="D45" s="68">
        <v>10647.01</v>
      </c>
      <c r="E45" s="49">
        <f>D45/C45*100</f>
        <v>99.033109601375145</v>
      </c>
    </row>
    <row r="46" spans="1:5" ht="21.75" thickBot="1" x14ac:dyDescent="0.3">
      <c r="A46" s="29">
        <f>ROW(A45)</f>
        <v>45</v>
      </c>
      <c r="B46" s="36" t="s">
        <v>32</v>
      </c>
      <c r="C46" s="72">
        <v>11719.849999999999</v>
      </c>
      <c r="D46" s="68">
        <v>12353.95</v>
      </c>
      <c r="E46" s="49">
        <f>D46/C46*100</f>
        <v>105.41047880305636</v>
      </c>
    </row>
    <row r="47" spans="1:5" ht="21.75" thickBot="1" x14ac:dyDescent="0.3">
      <c r="A47" s="29">
        <f>ROW(A46)</f>
        <v>46</v>
      </c>
      <c r="B47" s="36" t="s">
        <v>73</v>
      </c>
      <c r="C47" s="72">
        <v>10487.02</v>
      </c>
      <c r="D47" s="68">
        <v>11495.91</v>
      </c>
      <c r="E47" s="49">
        <f>D47/C47*100</f>
        <v>109.62036879876264</v>
      </c>
    </row>
    <row r="48" spans="1:5" ht="21.75" thickBot="1" x14ac:dyDescent="0.3">
      <c r="A48" s="29">
        <f>ROW(A47)</f>
        <v>47</v>
      </c>
      <c r="B48" s="36" t="s">
        <v>74</v>
      </c>
      <c r="C48" s="72">
        <v>10247.83</v>
      </c>
      <c r="D48" s="68">
        <v>10800.09</v>
      </c>
      <c r="E48" s="49">
        <f>D48/C48*100</f>
        <v>105.38904333893126</v>
      </c>
    </row>
    <row r="49" spans="1:5" ht="21.75" thickBot="1" x14ac:dyDescent="0.3">
      <c r="A49" s="29">
        <f>ROW(A48)</f>
        <v>48</v>
      </c>
      <c r="B49" s="36" t="s">
        <v>84</v>
      </c>
      <c r="C49" s="72">
        <v>10279.92</v>
      </c>
      <c r="D49" s="68">
        <v>10305.050000000001</v>
      </c>
      <c r="E49" s="49">
        <f>D49/C49*100</f>
        <v>100.24445715530861</v>
      </c>
    </row>
    <row r="50" spans="1:5" ht="21.75" thickBot="1" x14ac:dyDescent="0.3">
      <c r="A50" s="29">
        <f>ROW(A49)</f>
        <v>49</v>
      </c>
      <c r="B50" s="36" t="s">
        <v>48</v>
      </c>
      <c r="C50" s="72">
        <v>11112.95</v>
      </c>
      <c r="D50" s="68">
        <v>11634.76</v>
      </c>
      <c r="E50" s="49">
        <f>D50/C50*100</f>
        <v>104.69551289261628</v>
      </c>
    </row>
    <row r="51" spans="1:5" ht="21.75" thickBot="1" x14ac:dyDescent="0.3">
      <c r="A51" s="29">
        <f>ROW(A50)</f>
        <v>50</v>
      </c>
      <c r="B51" s="36" t="s">
        <v>25</v>
      </c>
      <c r="C51" s="72">
        <v>13649.97</v>
      </c>
      <c r="D51" s="68">
        <v>13884.210000000001</v>
      </c>
      <c r="E51" s="49">
        <f>D51/C51*100</f>
        <v>101.71604772757743</v>
      </c>
    </row>
    <row r="52" spans="1:5" ht="21.75" thickBot="1" x14ac:dyDescent="0.3">
      <c r="A52" s="29">
        <f>ROW(A51)</f>
        <v>51</v>
      </c>
      <c r="B52" s="36" t="s">
        <v>17</v>
      </c>
      <c r="C52" s="72">
        <v>12674.630000000001</v>
      </c>
      <c r="D52" s="68">
        <v>12575.33</v>
      </c>
      <c r="E52" s="49">
        <f>D52/C52*100</f>
        <v>99.216545177255654</v>
      </c>
    </row>
    <row r="53" spans="1:5" ht="21.75" thickBot="1" x14ac:dyDescent="0.3">
      <c r="A53" s="29">
        <f>ROW(A52)</f>
        <v>52</v>
      </c>
      <c r="B53" s="36" t="s">
        <v>91</v>
      </c>
      <c r="C53" s="72">
        <v>8250.11</v>
      </c>
      <c r="D53" s="68">
        <v>8895.1299999999992</v>
      </c>
      <c r="E53" s="49">
        <f>D53/C53*100</f>
        <v>107.81831999815759</v>
      </c>
    </row>
    <row r="54" spans="1:5" ht="21.75" thickBot="1" x14ac:dyDescent="0.3">
      <c r="A54" s="29">
        <f>ROW(A53)</f>
        <v>53</v>
      </c>
      <c r="B54" s="36" t="s">
        <v>89</v>
      </c>
      <c r="C54" s="72">
        <v>8953.02</v>
      </c>
      <c r="D54" s="68">
        <v>9187.74</v>
      </c>
      <c r="E54" s="49">
        <f>D54/C54*100</f>
        <v>102.6216851967269</v>
      </c>
    </row>
    <row r="55" spans="1:5" ht="21.75" thickBot="1" x14ac:dyDescent="0.3">
      <c r="A55" s="29">
        <f>ROW(A54)</f>
        <v>54</v>
      </c>
      <c r="B55" s="36" t="s">
        <v>81</v>
      </c>
      <c r="C55" s="72">
        <v>9916.0299999999988</v>
      </c>
      <c r="D55" s="68">
        <v>10750.23</v>
      </c>
      <c r="E55" s="49">
        <f>D55/C55*100</f>
        <v>108.41264094602377</v>
      </c>
    </row>
    <row r="56" spans="1:5" ht="21.75" thickBot="1" x14ac:dyDescent="0.3">
      <c r="A56" s="29">
        <f>ROW(A55)</f>
        <v>55</v>
      </c>
      <c r="B56" s="36" t="s">
        <v>28</v>
      </c>
      <c r="C56" s="72">
        <v>11842.91</v>
      </c>
      <c r="D56" s="68">
        <v>12709.68</v>
      </c>
      <c r="E56" s="49">
        <f>D56/C56*100</f>
        <v>107.31889375162018</v>
      </c>
    </row>
    <row r="57" spans="1:5" ht="21.75" thickBot="1" x14ac:dyDescent="0.3">
      <c r="A57" s="29">
        <f>ROW(A56)</f>
        <v>56</v>
      </c>
      <c r="B57" s="36" t="s">
        <v>58</v>
      </c>
      <c r="C57" s="72">
        <v>10377.49</v>
      </c>
      <c r="D57" s="68">
        <v>10274.789999999999</v>
      </c>
      <c r="E57" s="49">
        <f>D57/C57*100</f>
        <v>99.010357996008651</v>
      </c>
    </row>
    <row r="58" spans="1:5" ht="21.75" thickBot="1" x14ac:dyDescent="0.3">
      <c r="A58" s="29">
        <f>ROW(A57)</f>
        <v>57</v>
      </c>
      <c r="B58" s="36" t="s">
        <v>63</v>
      </c>
      <c r="C58" s="72">
        <v>10448.620000000001</v>
      </c>
      <c r="D58" s="68">
        <v>10977.05</v>
      </c>
      <c r="E58" s="49">
        <f>D58/C58*100</f>
        <v>105.05741428054611</v>
      </c>
    </row>
    <row r="59" spans="1:5" ht="21.75" thickBot="1" x14ac:dyDescent="0.3">
      <c r="A59" s="29">
        <f>ROW(A58)</f>
        <v>58</v>
      </c>
      <c r="B59" s="36" t="s">
        <v>77</v>
      </c>
      <c r="C59" s="72">
        <v>9793.8900000000012</v>
      </c>
      <c r="D59" s="68">
        <v>9926.24</v>
      </c>
      <c r="E59" s="49">
        <f>D59/C59*100</f>
        <v>101.35135273114156</v>
      </c>
    </row>
    <row r="60" spans="1:5" ht="21.75" thickBot="1" x14ac:dyDescent="0.3">
      <c r="A60" s="29">
        <f>ROW(A59)</f>
        <v>59</v>
      </c>
      <c r="B60" s="36" t="s">
        <v>43</v>
      </c>
      <c r="C60" s="72">
        <v>12294.53</v>
      </c>
      <c r="D60" s="68">
        <v>12743.48</v>
      </c>
      <c r="E60" s="49">
        <f>D60/C60*100</f>
        <v>103.65162393357046</v>
      </c>
    </row>
    <row r="61" spans="1:5" ht="42.75" thickBot="1" x14ac:dyDescent="0.3">
      <c r="A61" s="29">
        <f>ROW(A60)</f>
        <v>60</v>
      </c>
      <c r="B61" s="36" t="s">
        <v>46</v>
      </c>
      <c r="C61" s="72">
        <v>11059.29</v>
      </c>
      <c r="D61" s="68">
        <v>12106.859999999999</v>
      </c>
      <c r="E61" s="49">
        <f>D61/C61*100</f>
        <v>109.47230789679988</v>
      </c>
    </row>
    <row r="62" spans="1:5" ht="21.75" thickBot="1" x14ac:dyDescent="0.3">
      <c r="A62" s="29">
        <f>ROW(A61)</f>
        <v>61</v>
      </c>
      <c r="B62" s="36" t="s">
        <v>71</v>
      </c>
      <c r="C62" s="72">
        <v>10455.36</v>
      </c>
      <c r="D62" s="68">
        <v>10784.63</v>
      </c>
      <c r="E62" s="49">
        <f>D62/C62*100</f>
        <v>103.14929375937317</v>
      </c>
    </row>
    <row r="63" spans="1:5" ht="21.75" thickBot="1" x14ac:dyDescent="0.3">
      <c r="A63" s="29">
        <f>ROW(A62)</f>
        <v>62</v>
      </c>
      <c r="B63" s="36" t="s">
        <v>54</v>
      </c>
      <c r="C63" s="72">
        <v>11338.45</v>
      </c>
      <c r="D63" s="68">
        <v>11431.16</v>
      </c>
      <c r="E63" s="49">
        <f>D63/C63*100</f>
        <v>100.81766026220514</v>
      </c>
    </row>
    <row r="64" spans="1:5" ht="21.75" thickBot="1" x14ac:dyDescent="0.3">
      <c r="A64" s="29">
        <f>ROW(A63)</f>
        <v>63</v>
      </c>
      <c r="B64" s="36" t="s">
        <v>19</v>
      </c>
      <c r="C64" s="72">
        <v>12950.5</v>
      </c>
      <c r="D64" s="68">
        <v>11147.48</v>
      </c>
      <c r="E64" s="49">
        <f>D64/C64*100</f>
        <v>86.077603181344344</v>
      </c>
    </row>
    <row r="65" spans="1:5" ht="21.75" thickBot="1" x14ac:dyDescent="0.3">
      <c r="A65" s="94">
        <f>ROW(A64)</f>
        <v>64</v>
      </c>
      <c r="B65" s="95" t="s">
        <v>45</v>
      </c>
      <c r="C65" s="92">
        <v>11302.439999999999</v>
      </c>
      <c r="D65" s="93">
        <v>11712.91</v>
      </c>
      <c r="E65" s="91">
        <f>D65/C65*100</f>
        <v>103.63169368738079</v>
      </c>
    </row>
    <row r="66" spans="1:5" ht="21.75" thickBot="1" x14ac:dyDescent="0.3">
      <c r="A66" s="29">
        <f>ROW(A65)</f>
        <v>65</v>
      </c>
      <c r="B66" s="36" t="s">
        <v>69</v>
      </c>
      <c r="C66" s="72">
        <v>10508.99</v>
      </c>
      <c r="D66" s="68">
        <v>10769.94</v>
      </c>
      <c r="E66" s="49">
        <f>D66/C66*100</f>
        <v>102.48311207832532</v>
      </c>
    </row>
    <row r="67" spans="1:5" ht="21.75" thickBot="1" x14ac:dyDescent="0.3">
      <c r="A67" s="29">
        <f>ROW(A66)</f>
        <v>66</v>
      </c>
      <c r="B67" s="36" t="s">
        <v>47</v>
      </c>
      <c r="C67" s="72">
        <v>11336.82</v>
      </c>
      <c r="D67" s="68">
        <v>11876.83</v>
      </c>
      <c r="E67" s="49">
        <f>D67/C67*100</f>
        <v>104.76332869358427</v>
      </c>
    </row>
    <row r="68" spans="1:5" ht="21.75" thickBot="1" x14ac:dyDescent="0.3">
      <c r="A68" s="29">
        <f>ROW(A67)</f>
        <v>67</v>
      </c>
      <c r="B68" s="36" t="s">
        <v>26</v>
      </c>
      <c r="C68" s="72">
        <v>11587.85</v>
      </c>
      <c r="D68" s="68">
        <v>12226.14</v>
      </c>
      <c r="E68" s="49">
        <f>D68/C68*100</f>
        <v>105.50826943738485</v>
      </c>
    </row>
    <row r="69" spans="1:5" ht="21.75" thickBot="1" x14ac:dyDescent="0.3">
      <c r="A69" s="29">
        <f>ROW(A68)</f>
        <v>68</v>
      </c>
      <c r="B69" s="36" t="s">
        <v>79</v>
      </c>
      <c r="C69" s="72">
        <v>10154.049999999999</v>
      </c>
      <c r="D69" s="68">
        <v>9856.3700000000008</v>
      </c>
      <c r="E69" s="49">
        <f>D69/C69*100</f>
        <v>97.068361885159135</v>
      </c>
    </row>
    <row r="70" spans="1:5" ht="21.75" thickBot="1" x14ac:dyDescent="0.3">
      <c r="A70" s="29">
        <f>ROW(A69)</f>
        <v>69</v>
      </c>
      <c r="B70" s="36" t="s">
        <v>14</v>
      </c>
      <c r="C70" s="72">
        <v>14122.11</v>
      </c>
      <c r="D70" s="68">
        <v>13391.01</v>
      </c>
      <c r="E70" s="49">
        <f>D70/C70*100</f>
        <v>94.823011575465699</v>
      </c>
    </row>
    <row r="71" spans="1:5" ht="21.75" thickBot="1" x14ac:dyDescent="0.3">
      <c r="A71" s="29">
        <f>ROW(A70)</f>
        <v>70</v>
      </c>
      <c r="B71" s="36" t="s">
        <v>38</v>
      </c>
      <c r="C71" s="72">
        <v>11800.22</v>
      </c>
      <c r="D71" s="68">
        <v>12142.42</v>
      </c>
      <c r="E71" s="49">
        <f>D71/C71*100</f>
        <v>102.89994593321141</v>
      </c>
    </row>
    <row r="72" spans="1:5" ht="21.75" thickBot="1" x14ac:dyDescent="0.3">
      <c r="A72" s="29">
        <f>ROW(A71)</f>
        <v>71</v>
      </c>
      <c r="B72" s="36" t="s">
        <v>12</v>
      </c>
      <c r="C72" s="72">
        <v>13774.66</v>
      </c>
      <c r="D72" s="68">
        <v>14154.359999999999</v>
      </c>
      <c r="E72" s="49">
        <f>D72/C72*100</f>
        <v>102.75651086850782</v>
      </c>
    </row>
    <row r="73" spans="1:5" ht="21.75" thickBot="1" x14ac:dyDescent="0.3">
      <c r="A73" s="29">
        <f>ROW(A72)</f>
        <v>72</v>
      </c>
      <c r="B73" s="36" t="s">
        <v>62</v>
      </c>
      <c r="C73" s="72">
        <v>11176.220000000001</v>
      </c>
      <c r="D73" s="68">
        <v>11848.970000000001</v>
      </c>
      <c r="E73" s="49">
        <f>D73/C73*100</f>
        <v>106.01947706827532</v>
      </c>
    </row>
    <row r="74" spans="1:5" ht="21.75" thickBot="1" x14ac:dyDescent="0.3">
      <c r="A74" s="29">
        <f>ROW(A73)</f>
        <v>73</v>
      </c>
      <c r="B74" s="36" t="s">
        <v>53</v>
      </c>
      <c r="C74" s="72">
        <v>11005.7</v>
      </c>
      <c r="D74" s="68">
        <v>11167.58</v>
      </c>
      <c r="E74" s="49">
        <f>D74/C74*100</f>
        <v>101.4708741833777</v>
      </c>
    </row>
    <row r="75" spans="1:5" ht="21.75" thickBot="1" x14ac:dyDescent="0.3">
      <c r="A75" s="29">
        <f>ROW(A74)</f>
        <v>74</v>
      </c>
      <c r="B75" s="36" t="s">
        <v>34</v>
      </c>
      <c r="C75" s="72">
        <v>11424.35</v>
      </c>
      <c r="D75" s="68">
        <v>11430.710000000001</v>
      </c>
      <c r="E75" s="49">
        <f>D75/C75*100</f>
        <v>100.05567056331432</v>
      </c>
    </row>
    <row r="76" spans="1:5" ht="21.75" thickBot="1" x14ac:dyDescent="0.3">
      <c r="A76" s="29">
        <f>ROW(A75)</f>
        <v>75</v>
      </c>
      <c r="B76" s="36" t="s">
        <v>56</v>
      </c>
      <c r="C76" s="72">
        <v>11378.6</v>
      </c>
      <c r="D76" s="68">
        <v>12273.199999999999</v>
      </c>
      <c r="E76" s="49">
        <f>D76/C76*100</f>
        <v>107.86212715096759</v>
      </c>
    </row>
    <row r="77" spans="1:5" ht="21.75" thickBot="1" x14ac:dyDescent="0.3">
      <c r="A77" s="29">
        <f>ROW(A76)</f>
        <v>76</v>
      </c>
      <c r="B77" s="36" t="s">
        <v>78</v>
      </c>
      <c r="C77" s="72">
        <v>10375.780000000001</v>
      </c>
      <c r="D77" s="68">
        <v>11649.75</v>
      </c>
      <c r="E77" s="49">
        <f>D77/C77*100</f>
        <v>112.27830582375493</v>
      </c>
    </row>
    <row r="78" spans="1:5" ht="21.75" thickBot="1" x14ac:dyDescent="0.3">
      <c r="A78" s="29">
        <f>ROW(A77)</f>
        <v>77</v>
      </c>
      <c r="B78" s="36" t="s">
        <v>13</v>
      </c>
      <c r="C78" s="72">
        <v>12518.259999999998</v>
      </c>
      <c r="D78" s="68">
        <v>13185.68</v>
      </c>
      <c r="E78" s="49">
        <f>D78/C78*100</f>
        <v>105.33157164014808</v>
      </c>
    </row>
    <row r="79" spans="1:5" ht="42.75" thickBot="1" x14ac:dyDescent="0.3">
      <c r="A79" s="29">
        <f>ROW(A78)</f>
        <v>78</v>
      </c>
      <c r="B79" s="36" t="s">
        <v>50</v>
      </c>
      <c r="C79" s="72">
        <v>10379.150000000001</v>
      </c>
      <c r="D79" s="68">
        <v>10824.54</v>
      </c>
      <c r="E79" s="49">
        <f>D79/C79*100</f>
        <v>104.29119918297741</v>
      </c>
    </row>
    <row r="80" spans="1:5" ht="21.75" thickBot="1" x14ac:dyDescent="0.3">
      <c r="A80" s="29">
        <f>ROW(A79)</f>
        <v>79</v>
      </c>
      <c r="B80" s="36" t="s">
        <v>24</v>
      </c>
      <c r="C80" s="72">
        <v>11627.73</v>
      </c>
      <c r="D80" s="68">
        <v>11917.76</v>
      </c>
      <c r="E80" s="49">
        <f>D80/C80*100</f>
        <v>102.49429596318456</v>
      </c>
    </row>
    <row r="81" spans="1:5" ht="21.75" thickBot="1" x14ac:dyDescent="0.3">
      <c r="A81" s="29">
        <f>ROW(A80)</f>
        <v>80</v>
      </c>
      <c r="B81" s="36" t="s">
        <v>42</v>
      </c>
      <c r="C81" s="72">
        <v>11517.99</v>
      </c>
      <c r="D81" s="68">
        <v>11987.05</v>
      </c>
      <c r="E81" s="49">
        <f>D81/C81*100</f>
        <v>104.07241193993049</v>
      </c>
    </row>
    <row r="82" spans="1:5" ht="21.75" thickBot="1" x14ac:dyDescent="0.3">
      <c r="A82" s="29">
        <f>ROW(A81)</f>
        <v>81</v>
      </c>
      <c r="B82" s="36" t="s">
        <v>4</v>
      </c>
      <c r="C82" s="72">
        <v>15852.94</v>
      </c>
      <c r="D82" s="68">
        <v>15556.17</v>
      </c>
      <c r="E82" s="49">
        <f>D82/C82*100</f>
        <v>98.127981308198983</v>
      </c>
    </row>
    <row r="83" spans="1:5" ht="42.75" thickBot="1" x14ac:dyDescent="0.3">
      <c r="A83" s="29">
        <f>ROW(A82)</f>
        <v>82</v>
      </c>
      <c r="B83" s="36" t="s">
        <v>7</v>
      </c>
      <c r="C83" s="72">
        <v>14071.66</v>
      </c>
      <c r="D83" s="68">
        <v>14805.779999999999</v>
      </c>
      <c r="E83" s="49">
        <f>D83/C83*100</f>
        <v>105.21701064408889</v>
      </c>
    </row>
    <row r="84" spans="1:5" ht="21.75" thickBot="1" x14ac:dyDescent="0.3">
      <c r="A84" s="29">
        <f>ROW(A83)</f>
        <v>83</v>
      </c>
      <c r="B84" s="36" t="s">
        <v>59</v>
      </c>
      <c r="C84" s="72">
        <v>11016.7</v>
      </c>
      <c r="D84" s="68">
        <v>11585.099999999999</v>
      </c>
      <c r="E84" s="49">
        <f>D84/C84*100</f>
        <v>105.15943975963762</v>
      </c>
    </row>
    <row r="85" spans="1:5" ht="21.75" thickBot="1" x14ac:dyDescent="0.3">
      <c r="A85" s="29">
        <f>ROW(A84)</f>
        <v>84</v>
      </c>
      <c r="B85" s="36" t="s">
        <v>10</v>
      </c>
      <c r="C85" s="72">
        <v>13133.17</v>
      </c>
      <c r="D85" s="68">
        <v>13090.08</v>
      </c>
      <c r="E85" s="49">
        <f>D85/C85*100</f>
        <v>99.671899472861455</v>
      </c>
    </row>
    <row r="86" spans="1:5" ht="21.75" thickBot="1" x14ac:dyDescent="0.3">
      <c r="A86" s="29">
        <f>ROW(A85)</f>
        <v>85</v>
      </c>
      <c r="B86" s="36" t="s">
        <v>65</v>
      </c>
      <c r="C86" s="72">
        <v>10627.390000000001</v>
      </c>
      <c r="D86" s="68">
        <v>11888.23</v>
      </c>
      <c r="E86" s="49">
        <f>D86/C86*100</f>
        <v>111.86406069599401</v>
      </c>
    </row>
    <row r="87" spans="1:5" ht="32.25" thickBot="1" x14ac:dyDescent="0.3">
      <c r="A87" s="29">
        <f>ROW(A86)</f>
        <v>86</v>
      </c>
      <c r="B87" s="36" t="s">
        <v>60</v>
      </c>
      <c r="C87" s="72">
        <v>12731.19</v>
      </c>
      <c r="D87" s="68">
        <v>14981</v>
      </c>
      <c r="E87" s="49">
        <f>D87/C87*100</f>
        <v>117.67163949324453</v>
      </c>
    </row>
    <row r="88" spans="1:5" ht="42.75" thickBot="1" x14ac:dyDescent="0.3">
      <c r="A88" s="29">
        <f>ROW(A87)</f>
        <v>87</v>
      </c>
      <c r="B88" s="36" t="s">
        <v>9</v>
      </c>
      <c r="C88" s="72">
        <v>13605.13</v>
      </c>
      <c r="D88" s="68">
        <v>14550.91</v>
      </c>
      <c r="E88" s="49">
        <f>D88/C88*100</f>
        <v>106.95164250543729</v>
      </c>
    </row>
    <row r="89" spans="1:5" ht="21.75" thickBot="1" x14ac:dyDescent="0.3">
      <c r="A89" s="29">
        <f>ROW(A88)</f>
        <v>88</v>
      </c>
      <c r="B89" s="36" t="s">
        <v>49</v>
      </c>
      <c r="C89" s="72">
        <v>10375.09</v>
      </c>
      <c r="D89" s="68">
        <v>10963.76</v>
      </c>
      <c r="E89" s="49">
        <f>D89/C89*100</f>
        <v>105.67387849165645</v>
      </c>
    </row>
  </sheetData>
  <sortState ref="A2:E89">
    <sortCondition ref="B7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opLeftCell="M1" workbookViewId="0">
      <pane ySplit="1" topLeftCell="A5" activePane="bottomLeft" state="frozen"/>
      <selection pane="bottomLeft" activeCell="N14" sqref="N14"/>
    </sheetView>
  </sheetViews>
  <sheetFormatPr defaultRowHeight="15" x14ac:dyDescent="0.25"/>
  <cols>
    <col min="1" max="1" width="14.7109375" customWidth="1"/>
    <col min="2" max="2" width="13.5703125" customWidth="1"/>
    <col min="3" max="3" width="13.7109375" customWidth="1"/>
    <col min="4" max="4" width="12.140625" customWidth="1"/>
    <col min="5" max="6" width="17.42578125" customWidth="1"/>
    <col min="7" max="7" width="13.140625" customWidth="1"/>
    <col min="8" max="8" width="13.140625" style="42" customWidth="1"/>
    <col min="9" max="9" width="13.140625" customWidth="1"/>
    <col min="10" max="10" width="16.140625" customWidth="1"/>
    <col min="11" max="11" width="16.28515625" customWidth="1"/>
    <col min="12" max="12" width="9.28515625" style="8" customWidth="1"/>
    <col min="13" max="13" width="14.7109375" customWidth="1"/>
    <col min="14" max="14" width="7.28515625" style="8" customWidth="1"/>
    <col min="15" max="15" width="13.85546875" customWidth="1"/>
    <col min="16" max="16" width="8.85546875" style="8" customWidth="1"/>
    <col min="17" max="17" width="13.85546875" customWidth="1"/>
    <col min="18" max="18" width="9" style="8" customWidth="1"/>
    <col min="19" max="19" width="14.85546875" customWidth="1"/>
    <col min="20" max="20" width="9.140625" style="8" customWidth="1"/>
    <col min="21" max="21" width="13" customWidth="1"/>
    <col min="22" max="22" width="10.28515625" style="8" customWidth="1"/>
    <col min="23" max="23" width="10.28515625" style="42" customWidth="1"/>
    <col min="24" max="24" width="10.28515625" style="8" customWidth="1"/>
    <col min="25" max="25" width="10.28515625" style="42" customWidth="1"/>
    <col min="26" max="26" width="10.28515625" style="8" customWidth="1"/>
    <col min="27" max="27" width="16.28515625" customWidth="1"/>
    <col min="28" max="28" width="9.140625" style="8"/>
  </cols>
  <sheetData>
    <row r="1" spans="1:28" ht="74.25" thickBot="1" x14ac:dyDescent="0.3">
      <c r="A1" s="36" t="s">
        <v>0</v>
      </c>
      <c r="B1" s="25" t="s">
        <v>100</v>
      </c>
      <c r="C1" s="25" t="s">
        <v>101</v>
      </c>
      <c r="D1" s="25" t="s">
        <v>94</v>
      </c>
      <c r="E1" s="25" t="s">
        <v>95</v>
      </c>
      <c r="F1" s="25" t="s">
        <v>96</v>
      </c>
      <c r="G1" s="25" t="s">
        <v>97</v>
      </c>
      <c r="H1" s="58" t="s">
        <v>113</v>
      </c>
      <c r="I1" s="25" t="s">
        <v>112</v>
      </c>
      <c r="J1" s="70" t="s">
        <v>125</v>
      </c>
      <c r="K1" s="26" t="s">
        <v>100</v>
      </c>
      <c r="L1" s="27" t="s">
        <v>99</v>
      </c>
      <c r="M1" s="26" t="s">
        <v>101</v>
      </c>
      <c r="N1" s="27" t="s">
        <v>99</v>
      </c>
      <c r="O1" s="26" t="s">
        <v>94</v>
      </c>
      <c r="P1" s="27" t="s">
        <v>99</v>
      </c>
      <c r="Q1" s="26" t="s">
        <v>95</v>
      </c>
      <c r="R1" s="27" t="s">
        <v>99</v>
      </c>
      <c r="S1" s="26" t="s">
        <v>96</v>
      </c>
      <c r="T1" s="27" t="s">
        <v>99</v>
      </c>
      <c r="U1" s="26" t="s">
        <v>97</v>
      </c>
      <c r="V1" s="27" t="s">
        <v>99</v>
      </c>
      <c r="W1" s="39" t="s">
        <v>113</v>
      </c>
      <c r="X1" s="27" t="s">
        <v>114</v>
      </c>
      <c r="Y1" s="39" t="s">
        <v>112</v>
      </c>
      <c r="Z1" s="27" t="s">
        <v>99</v>
      </c>
      <c r="AA1" s="26" t="s">
        <v>126</v>
      </c>
      <c r="AB1" s="27" t="s">
        <v>99</v>
      </c>
    </row>
    <row r="2" spans="1:28" ht="21.75" thickBot="1" x14ac:dyDescent="0.3">
      <c r="A2" s="36" t="s">
        <v>75</v>
      </c>
      <c r="B2" s="28">
        <v>1186</v>
      </c>
      <c r="C2" s="28">
        <v>745</v>
      </c>
      <c r="D2" s="28">
        <v>1070</v>
      </c>
      <c r="E2" s="28">
        <v>1520</v>
      </c>
      <c r="F2" s="28">
        <v>1746</v>
      </c>
      <c r="G2" s="28">
        <v>1368</v>
      </c>
      <c r="H2" s="59">
        <v>1796.9399999999998</v>
      </c>
      <c r="I2" s="57">
        <v>495.95</v>
      </c>
      <c r="J2" s="71">
        <f>B2+C2+D2+E2+F2+G2+H2+I2</f>
        <v>9927.8900000000012</v>
      </c>
      <c r="K2" s="37">
        <v>1224.78</v>
      </c>
      <c r="L2" s="49">
        <f>K2/B2*100</f>
        <v>103.2698145025295</v>
      </c>
      <c r="M2" s="37">
        <v>766.61</v>
      </c>
      <c r="N2" s="49">
        <f>M2/C2*100</f>
        <v>102.90067114093959</v>
      </c>
      <c r="O2" s="37">
        <v>1080.98</v>
      </c>
      <c r="P2" s="49">
        <f>O2/D2*100</f>
        <v>101.02616822429906</v>
      </c>
      <c r="Q2" s="30">
        <v>1620</v>
      </c>
      <c r="R2" s="49">
        <f>Q2/E2*100</f>
        <v>106.57894736842107</v>
      </c>
      <c r="S2" s="30">
        <v>1895</v>
      </c>
      <c r="T2" s="49">
        <f>S2/F2*100</f>
        <v>108.53379152348224</v>
      </c>
      <c r="U2" s="30">
        <v>1437</v>
      </c>
      <c r="V2" s="49">
        <f>U2/G2*100</f>
        <v>105.04385964912282</v>
      </c>
      <c r="W2" s="45">
        <v>1896.17</v>
      </c>
      <c r="X2" s="49">
        <f>W2/H2*100</f>
        <v>105.52216545905819</v>
      </c>
      <c r="Y2" s="45">
        <v>506.15000000000003</v>
      </c>
      <c r="Z2" s="49">
        <f>Y2/I2*100</f>
        <v>102.05665893739288</v>
      </c>
      <c r="AA2" s="83">
        <f>K2+M2+O2+Q2+S2+U2+W2+Y2</f>
        <v>10426.69</v>
      </c>
      <c r="AB2" s="49">
        <f>AA2/J2*100</f>
        <v>105.02422972051461</v>
      </c>
    </row>
    <row r="3" spans="1:28" ht="21.75" thickBot="1" x14ac:dyDescent="0.3">
      <c r="A3" s="36" t="s">
        <v>87</v>
      </c>
      <c r="B3" s="28">
        <v>1112</v>
      </c>
      <c r="C3" s="28">
        <v>604</v>
      </c>
      <c r="D3" s="28">
        <v>927</v>
      </c>
      <c r="E3" s="28">
        <v>1185</v>
      </c>
      <c r="F3" s="28">
        <v>1629</v>
      </c>
      <c r="G3" s="28">
        <v>1261</v>
      </c>
      <c r="H3" s="59">
        <v>1914.86</v>
      </c>
      <c r="I3" s="57">
        <v>499.4</v>
      </c>
      <c r="J3" s="71">
        <f t="shared" ref="J3:J66" si="0">B3+C3+D3+E3+F3+G3+H3+I3</f>
        <v>9132.26</v>
      </c>
      <c r="K3" s="37">
        <v>1258.56</v>
      </c>
      <c r="L3" s="49">
        <f t="shared" ref="L3:L66" si="1">K3/B3*100</f>
        <v>113.1798561151079</v>
      </c>
      <c r="M3" s="37">
        <v>633.04</v>
      </c>
      <c r="N3" s="49">
        <f t="shared" ref="N3:N66" si="2">M3/C3*100</f>
        <v>104.80794701986756</v>
      </c>
      <c r="O3" s="37">
        <v>964.67</v>
      </c>
      <c r="P3" s="49">
        <f t="shared" ref="P3:P66" si="3">O3/D3*100</f>
        <v>104.06364617044228</v>
      </c>
      <c r="Q3" s="30">
        <v>1268</v>
      </c>
      <c r="R3" s="49">
        <f t="shared" ref="R3:R66" si="4">Q3/E3*100</f>
        <v>107.00421940928271</v>
      </c>
      <c r="S3" s="30">
        <v>1671</v>
      </c>
      <c r="T3" s="49">
        <f t="shared" ref="T3:T66" si="5">S3/F3*100</f>
        <v>102.57826887661142</v>
      </c>
      <c r="U3" s="30">
        <v>1298</v>
      </c>
      <c r="V3" s="49">
        <f t="shared" ref="V3:V66" si="6">U3/G3*100</f>
        <v>102.93417922283901</v>
      </c>
      <c r="W3" s="45">
        <v>1977.1399999999999</v>
      </c>
      <c r="X3" s="49">
        <f t="shared" ref="X3:X66" si="7">W3/H3*100</f>
        <v>103.25245709869128</v>
      </c>
      <c r="Y3" s="45">
        <v>521.45000000000005</v>
      </c>
      <c r="Z3" s="49">
        <f t="shared" ref="Z3:Z66" si="8">Y3/I3*100</f>
        <v>104.41529835802964</v>
      </c>
      <c r="AA3" s="83">
        <f t="shared" ref="AA3:AA66" si="9">K3+M3+O3+Q3+S3+U3+W3+Y3</f>
        <v>9591.86</v>
      </c>
      <c r="AB3" s="49">
        <f t="shared" ref="AB3:AB66" si="10">AA3/J3*100</f>
        <v>105.03270822337515</v>
      </c>
    </row>
    <row r="4" spans="1:28" ht="21.75" thickBot="1" x14ac:dyDescent="0.3">
      <c r="A4" s="36" t="s">
        <v>30</v>
      </c>
      <c r="B4" s="28">
        <v>1142</v>
      </c>
      <c r="C4" s="28">
        <v>742</v>
      </c>
      <c r="D4" s="28">
        <v>1105</v>
      </c>
      <c r="E4" s="28">
        <v>1667</v>
      </c>
      <c r="F4" s="28">
        <v>1773</v>
      </c>
      <c r="G4" s="28">
        <v>2701</v>
      </c>
      <c r="H4" s="59">
        <v>1521.1399999999999</v>
      </c>
      <c r="I4" s="57">
        <v>527.55000000000007</v>
      </c>
      <c r="J4" s="71">
        <f t="shared" si="0"/>
        <v>11178.689999999999</v>
      </c>
      <c r="K4" s="37">
        <v>1184.57</v>
      </c>
      <c r="L4" s="49">
        <f t="shared" si="1"/>
        <v>103.7276707530648</v>
      </c>
      <c r="M4" s="37">
        <v>814.23</v>
      </c>
      <c r="N4" s="49">
        <f t="shared" si="2"/>
        <v>109.7345013477089</v>
      </c>
      <c r="O4" s="37">
        <v>1129.31</v>
      </c>
      <c r="P4" s="49">
        <f t="shared" si="3"/>
        <v>102.2</v>
      </c>
      <c r="Q4" s="30">
        <v>1648</v>
      </c>
      <c r="R4" s="49">
        <f t="shared" si="4"/>
        <v>98.860227954409112</v>
      </c>
      <c r="S4" s="30">
        <v>2104</v>
      </c>
      <c r="T4" s="49">
        <f t="shared" si="5"/>
        <v>118.66892272983645</v>
      </c>
      <c r="U4" s="30">
        <v>2810</v>
      </c>
      <c r="V4" s="49">
        <f t="shared" si="6"/>
        <v>104.03554239170678</v>
      </c>
      <c r="W4" s="45">
        <v>1562.65</v>
      </c>
      <c r="X4" s="49">
        <f t="shared" si="7"/>
        <v>102.72887439683396</v>
      </c>
      <c r="Y4" s="45">
        <v>509.65000000000003</v>
      </c>
      <c r="Z4" s="49">
        <f t="shared" si="8"/>
        <v>96.606956686569987</v>
      </c>
      <c r="AA4" s="83">
        <f t="shared" si="9"/>
        <v>11762.41</v>
      </c>
      <c r="AB4" s="49">
        <f t="shared" si="10"/>
        <v>105.221720970883</v>
      </c>
    </row>
    <row r="5" spans="1:28" ht="53.25" thickBot="1" x14ac:dyDescent="0.3">
      <c r="A5" s="36" t="s">
        <v>33</v>
      </c>
      <c r="B5" s="28">
        <v>1115</v>
      </c>
      <c r="C5" s="28">
        <v>720</v>
      </c>
      <c r="D5" s="28">
        <v>1091</v>
      </c>
      <c r="E5" s="28">
        <v>1646</v>
      </c>
      <c r="F5" s="28">
        <v>1731</v>
      </c>
      <c r="G5" s="28">
        <v>2731</v>
      </c>
      <c r="H5" s="59">
        <v>1486.5099999999998</v>
      </c>
      <c r="I5" s="57">
        <v>507.35</v>
      </c>
      <c r="J5" s="71">
        <f t="shared" si="0"/>
        <v>11027.86</v>
      </c>
      <c r="K5" s="37">
        <v>1161.93</v>
      </c>
      <c r="L5" s="49">
        <f t="shared" si="1"/>
        <v>104.20896860986548</v>
      </c>
      <c r="M5" s="37">
        <v>791.54</v>
      </c>
      <c r="N5" s="49">
        <f t="shared" si="2"/>
        <v>109.9361111111111</v>
      </c>
      <c r="O5" s="37">
        <v>1115.8800000000001</v>
      </c>
      <c r="P5" s="49">
        <f t="shared" si="3"/>
        <v>102.28047662694777</v>
      </c>
      <c r="Q5" s="30">
        <v>1631</v>
      </c>
      <c r="R5" s="49">
        <f t="shared" si="4"/>
        <v>99.088699878493316</v>
      </c>
      <c r="S5" s="30">
        <v>2074</v>
      </c>
      <c r="T5" s="49">
        <f t="shared" si="5"/>
        <v>119.81513575967648</v>
      </c>
      <c r="U5" s="30">
        <v>2038</v>
      </c>
      <c r="V5" s="49">
        <f t="shared" si="6"/>
        <v>74.624679604540461</v>
      </c>
      <c r="W5" s="45">
        <v>1528.58</v>
      </c>
      <c r="X5" s="49">
        <f t="shared" si="7"/>
        <v>102.83011886902882</v>
      </c>
      <c r="Y5" s="45">
        <v>486.5</v>
      </c>
      <c r="Z5" s="49">
        <f t="shared" si="8"/>
        <v>95.890410958904098</v>
      </c>
      <c r="AA5" s="83">
        <f t="shared" si="9"/>
        <v>10827.43</v>
      </c>
      <c r="AB5" s="49">
        <f t="shared" si="10"/>
        <v>98.182512291596012</v>
      </c>
    </row>
    <row r="6" spans="1:28" ht="21.75" thickBot="1" x14ac:dyDescent="0.3">
      <c r="A6" s="36" t="s">
        <v>39</v>
      </c>
      <c r="B6" s="28">
        <v>1010</v>
      </c>
      <c r="C6" s="28">
        <v>742</v>
      </c>
      <c r="D6" s="28">
        <v>988</v>
      </c>
      <c r="E6" s="28">
        <v>2185</v>
      </c>
      <c r="F6" s="28">
        <v>2457</v>
      </c>
      <c r="G6" s="28">
        <v>1536</v>
      </c>
      <c r="H6" s="59">
        <v>1606.3400000000001</v>
      </c>
      <c r="I6" s="57">
        <v>646.65000000000009</v>
      </c>
      <c r="J6" s="71">
        <f t="shared" si="0"/>
        <v>11170.99</v>
      </c>
      <c r="K6" s="37">
        <v>1226.9000000000001</v>
      </c>
      <c r="L6" s="49">
        <f t="shared" si="1"/>
        <v>121.47524752475249</v>
      </c>
      <c r="M6" s="37">
        <v>838.26</v>
      </c>
      <c r="N6" s="49">
        <f t="shared" si="2"/>
        <v>112.97304582210242</v>
      </c>
      <c r="O6" s="37">
        <v>883.32</v>
      </c>
      <c r="P6" s="49">
        <f t="shared" si="3"/>
        <v>89.404858299595148</v>
      </c>
      <c r="Q6" s="30">
        <v>2104</v>
      </c>
      <c r="R6" s="49">
        <f t="shared" si="4"/>
        <v>96.292906178489702</v>
      </c>
      <c r="S6" s="30">
        <v>2292</v>
      </c>
      <c r="T6" s="49">
        <f t="shared" si="5"/>
        <v>93.28449328449328</v>
      </c>
      <c r="U6" s="30">
        <v>1425</v>
      </c>
      <c r="V6" s="49">
        <f t="shared" si="6"/>
        <v>92.7734375</v>
      </c>
      <c r="W6" s="45">
        <v>1574.54</v>
      </c>
      <c r="X6" s="49">
        <f t="shared" si="7"/>
        <v>98.020344385372951</v>
      </c>
      <c r="Y6" s="45">
        <v>592.15000000000009</v>
      </c>
      <c r="Z6" s="49">
        <f t="shared" si="8"/>
        <v>91.571947730611612</v>
      </c>
      <c r="AA6" s="83">
        <f t="shared" si="9"/>
        <v>10936.17</v>
      </c>
      <c r="AB6" s="49">
        <f t="shared" si="10"/>
        <v>97.897948167530373</v>
      </c>
    </row>
    <row r="7" spans="1:28" ht="21.75" thickBot="1" x14ac:dyDescent="0.3">
      <c r="A7" s="36" t="s">
        <v>76</v>
      </c>
      <c r="B7" s="28">
        <v>1076</v>
      </c>
      <c r="C7" s="28">
        <v>493</v>
      </c>
      <c r="D7" s="28">
        <v>1030</v>
      </c>
      <c r="E7" s="28">
        <v>1370</v>
      </c>
      <c r="F7" s="28">
        <v>2027</v>
      </c>
      <c r="G7" s="28">
        <v>1305</v>
      </c>
      <c r="H7" s="59">
        <v>1699.9099999999999</v>
      </c>
      <c r="I7" s="57">
        <v>365.90000000000003</v>
      </c>
      <c r="J7" s="71">
        <f t="shared" si="0"/>
        <v>9366.81</v>
      </c>
      <c r="K7" s="37">
        <v>1126.67</v>
      </c>
      <c r="L7" s="49">
        <f t="shared" si="1"/>
        <v>104.70910780669145</v>
      </c>
      <c r="M7" s="37">
        <v>521.08000000000004</v>
      </c>
      <c r="N7" s="49">
        <f t="shared" si="2"/>
        <v>105.69574036511158</v>
      </c>
      <c r="O7" s="37">
        <v>1071.57</v>
      </c>
      <c r="P7" s="49">
        <f t="shared" si="3"/>
        <v>104.03592233009708</v>
      </c>
      <c r="Q7" s="30">
        <v>1370</v>
      </c>
      <c r="R7" s="49">
        <f t="shared" si="4"/>
        <v>100</v>
      </c>
      <c r="S7" s="30">
        <v>2200</v>
      </c>
      <c r="T7" s="49">
        <f t="shared" si="5"/>
        <v>108.53478046373952</v>
      </c>
      <c r="U7" s="30">
        <v>1357</v>
      </c>
      <c r="V7" s="49">
        <f t="shared" si="6"/>
        <v>103.98467432950191</v>
      </c>
      <c r="W7" s="45">
        <v>1748.67</v>
      </c>
      <c r="X7" s="49">
        <f t="shared" si="7"/>
        <v>102.86838714990796</v>
      </c>
      <c r="Y7" s="45">
        <v>373.15</v>
      </c>
      <c r="Z7" s="49">
        <f t="shared" si="8"/>
        <v>101.98141568734624</v>
      </c>
      <c r="AA7" s="83">
        <f t="shared" si="9"/>
        <v>9768.14</v>
      </c>
      <c r="AB7" s="49">
        <f t="shared" si="10"/>
        <v>104.28459635671055</v>
      </c>
    </row>
    <row r="8" spans="1:28" ht="21.75" thickBot="1" x14ac:dyDescent="0.3">
      <c r="A8" s="36" t="s">
        <v>21</v>
      </c>
      <c r="B8" s="28">
        <v>1359</v>
      </c>
      <c r="C8" s="28">
        <v>598</v>
      </c>
      <c r="D8" s="28">
        <v>1262</v>
      </c>
      <c r="E8" s="28">
        <v>1819</v>
      </c>
      <c r="F8" s="28">
        <v>2347</v>
      </c>
      <c r="G8" s="28">
        <v>2155</v>
      </c>
      <c r="H8" s="59">
        <v>1885.33</v>
      </c>
      <c r="I8" s="57">
        <v>378.95000000000005</v>
      </c>
      <c r="J8" s="71">
        <f t="shared" si="0"/>
        <v>11804.28</v>
      </c>
      <c r="K8" s="37">
        <v>1431.16</v>
      </c>
      <c r="L8" s="49">
        <f t="shared" si="1"/>
        <v>105.30978660779986</v>
      </c>
      <c r="M8" s="37">
        <v>654.87</v>
      </c>
      <c r="N8" s="49">
        <f t="shared" si="2"/>
        <v>109.51003344481605</v>
      </c>
      <c r="O8" s="37">
        <v>1261.3499999999999</v>
      </c>
      <c r="P8" s="49">
        <f t="shared" si="3"/>
        <v>99.948494453248799</v>
      </c>
      <c r="Q8" s="30">
        <v>1824</v>
      </c>
      <c r="R8" s="49">
        <f t="shared" si="4"/>
        <v>100.27487630566245</v>
      </c>
      <c r="S8" s="30">
        <v>2394</v>
      </c>
      <c r="T8" s="49">
        <f t="shared" si="5"/>
        <v>102.002556455049</v>
      </c>
      <c r="U8" s="30">
        <v>2254</v>
      </c>
      <c r="V8" s="49">
        <f t="shared" si="6"/>
        <v>104.5939675174014</v>
      </c>
      <c r="W8" s="45">
        <v>1928.61</v>
      </c>
      <c r="X8" s="49">
        <f t="shared" si="7"/>
        <v>102.2956193345462</v>
      </c>
      <c r="Y8" s="45">
        <v>399.6</v>
      </c>
      <c r="Z8" s="49">
        <f t="shared" si="8"/>
        <v>105.44926771341865</v>
      </c>
      <c r="AA8" s="83">
        <f t="shared" si="9"/>
        <v>12147.590000000002</v>
      </c>
      <c r="AB8" s="49">
        <f t="shared" si="10"/>
        <v>102.90835188592612</v>
      </c>
    </row>
    <row r="9" spans="1:28" ht="21.75" thickBot="1" x14ac:dyDescent="0.3">
      <c r="A9" s="36" t="s">
        <v>57</v>
      </c>
      <c r="B9" s="28">
        <v>1416</v>
      </c>
      <c r="C9" s="28">
        <v>652</v>
      </c>
      <c r="D9" s="28">
        <v>1158</v>
      </c>
      <c r="E9" s="28">
        <v>1398</v>
      </c>
      <c r="F9" s="28">
        <v>1853</v>
      </c>
      <c r="G9" s="28">
        <v>1577</v>
      </c>
      <c r="H9" s="59">
        <v>1780.7600000000002</v>
      </c>
      <c r="I9" s="57">
        <v>501.65</v>
      </c>
      <c r="J9" s="71">
        <f t="shared" si="0"/>
        <v>10336.41</v>
      </c>
      <c r="K9" s="37">
        <v>1457</v>
      </c>
      <c r="L9" s="49">
        <f t="shared" si="1"/>
        <v>102.89548022598871</v>
      </c>
      <c r="M9" s="37">
        <v>665.08</v>
      </c>
      <c r="N9" s="49">
        <f t="shared" si="2"/>
        <v>102.00613496932516</v>
      </c>
      <c r="O9" s="37">
        <v>1188.55</v>
      </c>
      <c r="P9" s="49">
        <f t="shared" si="3"/>
        <v>102.63816925734024</v>
      </c>
      <c r="Q9" s="30">
        <v>1504</v>
      </c>
      <c r="R9" s="49">
        <f t="shared" si="4"/>
        <v>107.58226037195995</v>
      </c>
      <c r="S9" s="30">
        <v>1925</v>
      </c>
      <c r="T9" s="49">
        <f t="shared" si="5"/>
        <v>103.88559093362116</v>
      </c>
      <c r="U9" s="30">
        <v>1610</v>
      </c>
      <c r="V9" s="49">
        <f t="shared" si="6"/>
        <v>102.09258084971464</v>
      </c>
      <c r="W9" s="45">
        <v>1928.8600000000001</v>
      </c>
      <c r="X9" s="49">
        <f t="shared" si="7"/>
        <v>108.31667377973449</v>
      </c>
      <c r="Y9" s="45">
        <v>509.85</v>
      </c>
      <c r="Z9" s="49">
        <f t="shared" si="8"/>
        <v>101.63460580085717</v>
      </c>
      <c r="AA9" s="83">
        <f t="shared" si="9"/>
        <v>10788.340000000002</v>
      </c>
      <c r="AB9" s="49">
        <f t="shared" si="10"/>
        <v>104.37221433747308</v>
      </c>
    </row>
    <row r="10" spans="1:28" ht="21.75" thickBot="1" x14ac:dyDescent="0.3">
      <c r="A10" s="36" t="s">
        <v>80</v>
      </c>
      <c r="B10" s="28">
        <v>1144</v>
      </c>
      <c r="C10" s="28">
        <v>677</v>
      </c>
      <c r="D10" s="28">
        <v>1153</v>
      </c>
      <c r="E10" s="28">
        <v>1725</v>
      </c>
      <c r="F10" s="28">
        <v>1280</v>
      </c>
      <c r="G10" s="28">
        <v>1385</v>
      </c>
      <c r="H10" s="59">
        <v>1667.41</v>
      </c>
      <c r="I10" s="57">
        <v>532.15000000000009</v>
      </c>
      <c r="J10" s="71">
        <f t="shared" si="0"/>
        <v>9563.56</v>
      </c>
      <c r="K10" s="37">
        <v>1116.29</v>
      </c>
      <c r="L10" s="49">
        <f t="shared" si="1"/>
        <v>97.5777972027972</v>
      </c>
      <c r="M10" s="37">
        <v>690.56</v>
      </c>
      <c r="N10" s="49">
        <f t="shared" si="2"/>
        <v>102.00295420974888</v>
      </c>
      <c r="O10" s="37">
        <v>1087.93</v>
      </c>
      <c r="P10" s="49">
        <f t="shared" si="3"/>
        <v>94.356461405030359</v>
      </c>
      <c r="Q10" s="30">
        <v>1700</v>
      </c>
      <c r="R10" s="49">
        <f t="shared" si="4"/>
        <v>98.550724637681171</v>
      </c>
      <c r="S10" s="30">
        <v>1348</v>
      </c>
      <c r="T10" s="49">
        <f t="shared" si="5"/>
        <v>105.31250000000001</v>
      </c>
      <c r="U10" s="30">
        <v>1470</v>
      </c>
      <c r="V10" s="49">
        <f t="shared" si="6"/>
        <v>106.13718411552347</v>
      </c>
      <c r="W10" s="45">
        <v>1739.6399999999999</v>
      </c>
      <c r="X10" s="49">
        <f t="shared" si="7"/>
        <v>104.33186798687784</v>
      </c>
      <c r="Y10" s="45">
        <v>565.20000000000005</v>
      </c>
      <c r="Z10" s="49">
        <f t="shared" si="8"/>
        <v>106.21065489053838</v>
      </c>
      <c r="AA10" s="83">
        <f t="shared" si="9"/>
        <v>9717.6200000000008</v>
      </c>
      <c r="AB10" s="49">
        <f t="shared" si="10"/>
        <v>101.6109063988724</v>
      </c>
    </row>
    <row r="11" spans="1:28" ht="21.75" thickBot="1" x14ac:dyDescent="0.3">
      <c r="A11" s="36" t="s">
        <v>37</v>
      </c>
      <c r="B11" s="28">
        <v>1271</v>
      </c>
      <c r="C11" s="28">
        <v>760</v>
      </c>
      <c r="D11" s="28">
        <v>1265</v>
      </c>
      <c r="E11" s="28">
        <v>1612</v>
      </c>
      <c r="F11" s="28">
        <v>1870</v>
      </c>
      <c r="G11" s="28">
        <v>2149</v>
      </c>
      <c r="H11" s="59">
        <v>1549.7900000000002</v>
      </c>
      <c r="I11" s="57">
        <v>545.45000000000005</v>
      </c>
      <c r="J11" s="71">
        <f t="shared" si="0"/>
        <v>11022.240000000002</v>
      </c>
      <c r="K11" s="37">
        <v>1282.23</v>
      </c>
      <c r="L11" s="49">
        <f t="shared" si="1"/>
        <v>100.88355625491738</v>
      </c>
      <c r="M11" s="37">
        <v>842.41</v>
      </c>
      <c r="N11" s="49">
        <f t="shared" si="2"/>
        <v>110.84342105263158</v>
      </c>
      <c r="O11" s="37">
        <v>1283.8900000000001</v>
      </c>
      <c r="P11" s="49">
        <f t="shared" si="3"/>
        <v>101.49328063241107</v>
      </c>
      <c r="Q11" s="30">
        <v>1632</v>
      </c>
      <c r="R11" s="49">
        <f t="shared" si="4"/>
        <v>101.24069478908189</v>
      </c>
      <c r="S11" s="30">
        <v>1986</v>
      </c>
      <c r="T11" s="49">
        <f t="shared" si="5"/>
        <v>106.20320855614973</v>
      </c>
      <c r="U11" s="30">
        <v>2297</v>
      </c>
      <c r="V11" s="49">
        <f t="shared" si="6"/>
        <v>106.8869241507678</v>
      </c>
      <c r="W11" s="45">
        <v>1608.3400000000001</v>
      </c>
      <c r="X11" s="49">
        <f t="shared" si="7"/>
        <v>103.77793120358241</v>
      </c>
      <c r="Y11" s="45">
        <v>586.75</v>
      </c>
      <c r="Z11" s="49">
        <f t="shared" si="8"/>
        <v>107.5717297644147</v>
      </c>
      <c r="AA11" s="83">
        <f t="shared" si="9"/>
        <v>11518.619999999999</v>
      </c>
      <c r="AB11" s="49">
        <f t="shared" si="10"/>
        <v>104.50344031703172</v>
      </c>
    </row>
    <row r="12" spans="1:28" ht="21.75" thickBot="1" x14ac:dyDescent="0.3">
      <c r="A12" s="36" t="s">
        <v>64</v>
      </c>
      <c r="B12" s="28">
        <v>1178</v>
      </c>
      <c r="C12" s="28">
        <v>660</v>
      </c>
      <c r="D12" s="28">
        <v>1030</v>
      </c>
      <c r="E12" s="28">
        <v>1600</v>
      </c>
      <c r="F12" s="28">
        <v>2092</v>
      </c>
      <c r="G12" s="28">
        <v>1520</v>
      </c>
      <c r="H12" s="59">
        <v>1240.8400000000001</v>
      </c>
      <c r="I12" s="57">
        <v>420.75</v>
      </c>
      <c r="J12" s="71">
        <f t="shared" si="0"/>
        <v>9741.59</v>
      </c>
      <c r="K12" s="37">
        <v>1213.07</v>
      </c>
      <c r="L12" s="49">
        <f t="shared" si="1"/>
        <v>102.97707979626485</v>
      </c>
      <c r="M12" s="37">
        <v>658.41</v>
      </c>
      <c r="N12" s="49">
        <f t="shared" si="2"/>
        <v>99.759090909090915</v>
      </c>
      <c r="O12" s="37">
        <v>1031.97</v>
      </c>
      <c r="P12" s="49">
        <f t="shared" si="3"/>
        <v>100.19126213592233</v>
      </c>
      <c r="Q12" s="30">
        <v>1569</v>
      </c>
      <c r="R12" s="49">
        <f t="shared" si="4"/>
        <v>98.0625</v>
      </c>
      <c r="S12" s="30">
        <v>2048</v>
      </c>
      <c r="T12" s="49">
        <f t="shared" si="5"/>
        <v>97.896749521988525</v>
      </c>
      <c r="U12" s="30">
        <v>1606</v>
      </c>
      <c r="V12" s="49">
        <f t="shared" si="6"/>
        <v>105.65789473684211</v>
      </c>
      <c r="W12" s="45">
        <v>1296.6100000000001</v>
      </c>
      <c r="X12" s="49">
        <f t="shared" si="7"/>
        <v>104.4945359595113</v>
      </c>
      <c r="Y12" s="45">
        <v>442</v>
      </c>
      <c r="Z12" s="49">
        <f t="shared" si="8"/>
        <v>105.05050505050507</v>
      </c>
      <c r="AA12" s="83">
        <f t="shared" si="9"/>
        <v>9865.06</v>
      </c>
      <c r="AB12" s="49">
        <f t="shared" si="10"/>
        <v>101.267452233157</v>
      </c>
    </row>
    <row r="13" spans="1:28" ht="21.75" thickBot="1" x14ac:dyDescent="0.3">
      <c r="A13" s="36" t="s">
        <v>23</v>
      </c>
      <c r="B13" s="28">
        <v>1052</v>
      </c>
      <c r="C13" s="28">
        <v>612</v>
      </c>
      <c r="D13" s="28">
        <v>1191</v>
      </c>
      <c r="E13" s="28">
        <v>1522</v>
      </c>
      <c r="F13" s="28">
        <v>3052</v>
      </c>
      <c r="G13" s="28">
        <v>2097</v>
      </c>
      <c r="H13" s="59">
        <v>1044.68</v>
      </c>
      <c r="I13" s="57">
        <v>400.20000000000005</v>
      </c>
      <c r="J13" s="71">
        <f t="shared" si="0"/>
        <v>10970.880000000001</v>
      </c>
      <c r="K13" s="37">
        <v>1089.8</v>
      </c>
      <c r="L13" s="49">
        <f t="shared" si="1"/>
        <v>103.59315589353612</v>
      </c>
      <c r="M13" s="37">
        <v>666.96</v>
      </c>
      <c r="N13" s="49">
        <f t="shared" si="2"/>
        <v>108.98039215686275</v>
      </c>
      <c r="O13" s="37">
        <v>1145.4000000000001</v>
      </c>
      <c r="P13" s="49">
        <f t="shared" si="3"/>
        <v>96.17128463476071</v>
      </c>
      <c r="Q13" s="30">
        <v>1635</v>
      </c>
      <c r="R13" s="49">
        <f t="shared" si="4"/>
        <v>107.42444152431013</v>
      </c>
      <c r="S13" s="30">
        <v>2638</v>
      </c>
      <c r="T13" s="49">
        <f t="shared" si="5"/>
        <v>86.435124508518996</v>
      </c>
      <c r="U13" s="30">
        <v>2156</v>
      </c>
      <c r="V13" s="49">
        <f t="shared" si="6"/>
        <v>102.8135431568908</v>
      </c>
      <c r="W13" s="45">
        <v>1090.8200000000002</v>
      </c>
      <c r="X13" s="49">
        <f t="shared" si="7"/>
        <v>104.41666347589693</v>
      </c>
      <c r="Y13" s="45">
        <v>335.34999999999997</v>
      </c>
      <c r="Z13" s="49">
        <f t="shared" si="8"/>
        <v>83.795602198900525</v>
      </c>
      <c r="AA13" s="83">
        <f t="shared" si="9"/>
        <v>10757.33</v>
      </c>
      <c r="AB13" s="49">
        <f t="shared" si="10"/>
        <v>98.053483403336827</v>
      </c>
    </row>
    <row r="14" spans="1:28" s="169" customFormat="1" ht="15.75" thickBot="1" x14ac:dyDescent="0.3">
      <c r="A14" s="168" t="s">
        <v>36</v>
      </c>
      <c r="B14" s="158">
        <v>1546</v>
      </c>
      <c r="C14" s="158">
        <v>650</v>
      </c>
      <c r="D14" s="158">
        <v>1217</v>
      </c>
      <c r="E14" s="158">
        <v>1871</v>
      </c>
      <c r="F14" s="158">
        <v>2001</v>
      </c>
      <c r="G14" s="158">
        <v>1775</v>
      </c>
      <c r="H14" s="159">
        <v>1740.42</v>
      </c>
      <c r="I14" s="160">
        <v>443.54999999999995</v>
      </c>
      <c r="J14" s="159">
        <f t="shared" si="0"/>
        <v>11243.97</v>
      </c>
      <c r="K14" s="150">
        <v>1602.26</v>
      </c>
      <c r="L14" s="154">
        <f t="shared" si="1"/>
        <v>103.63906856403622</v>
      </c>
      <c r="M14" s="150">
        <v>666.06</v>
      </c>
      <c r="N14" s="154">
        <f t="shared" si="2"/>
        <v>102.47076923076924</v>
      </c>
      <c r="O14" s="150">
        <v>1273.68</v>
      </c>
      <c r="P14" s="154">
        <f t="shared" si="3"/>
        <v>104.65735414954807</v>
      </c>
      <c r="Q14" s="162">
        <v>1862</v>
      </c>
      <c r="R14" s="154">
        <f t="shared" si="4"/>
        <v>99.518973810796368</v>
      </c>
      <c r="S14" s="162">
        <v>2213</v>
      </c>
      <c r="T14" s="154">
        <f t="shared" si="5"/>
        <v>110.59470264867566</v>
      </c>
      <c r="U14" s="162">
        <v>1895</v>
      </c>
      <c r="V14" s="154">
        <f t="shared" si="6"/>
        <v>106.76056338028168</v>
      </c>
      <c r="W14" s="151">
        <v>1875.58</v>
      </c>
      <c r="X14" s="154">
        <f t="shared" si="7"/>
        <v>107.76594155433745</v>
      </c>
      <c r="Y14" s="151">
        <v>477.25</v>
      </c>
      <c r="Z14" s="154">
        <f t="shared" si="8"/>
        <v>107.59779055348891</v>
      </c>
      <c r="AA14" s="151">
        <f t="shared" si="9"/>
        <v>11864.83</v>
      </c>
      <c r="AB14" s="154">
        <f t="shared" si="10"/>
        <v>105.52171519490004</v>
      </c>
    </row>
    <row r="15" spans="1:28" ht="21.75" thickBot="1" x14ac:dyDescent="0.3">
      <c r="A15" s="36" t="s">
        <v>20</v>
      </c>
      <c r="B15" s="28">
        <v>1550</v>
      </c>
      <c r="C15" s="28">
        <v>600</v>
      </c>
      <c r="D15" s="28">
        <v>1266</v>
      </c>
      <c r="E15" s="28">
        <v>1652</v>
      </c>
      <c r="F15" s="28">
        <v>2665</v>
      </c>
      <c r="G15" s="28">
        <v>1822</v>
      </c>
      <c r="H15" s="59">
        <v>1960.47</v>
      </c>
      <c r="I15" s="57">
        <v>502.65</v>
      </c>
      <c r="J15" s="71">
        <f t="shared" si="0"/>
        <v>12018.119999999999</v>
      </c>
      <c r="K15" s="37">
        <v>1517.93</v>
      </c>
      <c r="L15" s="49">
        <f t="shared" si="1"/>
        <v>97.93096774193549</v>
      </c>
      <c r="M15" s="37">
        <v>638.77</v>
      </c>
      <c r="N15" s="49">
        <f t="shared" si="2"/>
        <v>106.46166666666666</v>
      </c>
      <c r="O15" s="37">
        <v>1265.6400000000001</v>
      </c>
      <c r="P15" s="49">
        <f t="shared" si="3"/>
        <v>99.971563981042664</v>
      </c>
      <c r="Q15" s="30">
        <v>1651</v>
      </c>
      <c r="R15" s="49">
        <f t="shared" si="4"/>
        <v>99.939467312348668</v>
      </c>
      <c r="S15" s="30">
        <v>2779</v>
      </c>
      <c r="T15" s="49">
        <f t="shared" si="5"/>
        <v>104.27767354596622</v>
      </c>
      <c r="U15" s="30">
        <v>1892</v>
      </c>
      <c r="V15" s="49">
        <f t="shared" si="6"/>
        <v>103.84193194291986</v>
      </c>
      <c r="W15" s="45">
        <v>2355.2600000000002</v>
      </c>
      <c r="X15" s="49">
        <f t="shared" si="7"/>
        <v>120.13751804414248</v>
      </c>
      <c r="Y15" s="45">
        <v>472.9</v>
      </c>
      <c r="Z15" s="49">
        <f t="shared" si="8"/>
        <v>94.081368745648064</v>
      </c>
      <c r="AA15" s="83">
        <f t="shared" si="9"/>
        <v>12572.5</v>
      </c>
      <c r="AB15" s="49">
        <f t="shared" si="10"/>
        <v>104.6128679028001</v>
      </c>
    </row>
    <row r="16" spans="1:28" ht="32.25" thickBot="1" x14ac:dyDescent="0.3">
      <c r="A16" s="36" t="s">
        <v>11</v>
      </c>
      <c r="B16" s="28">
        <v>1896</v>
      </c>
      <c r="C16" s="28">
        <v>1013</v>
      </c>
      <c r="D16" s="28">
        <v>1183</v>
      </c>
      <c r="E16" s="28">
        <v>1884</v>
      </c>
      <c r="F16" s="28">
        <v>2385</v>
      </c>
      <c r="G16" s="28">
        <v>1915</v>
      </c>
      <c r="H16" s="59">
        <v>1703.56</v>
      </c>
      <c r="I16" s="57">
        <v>571.25</v>
      </c>
      <c r="J16" s="71">
        <f t="shared" si="0"/>
        <v>12550.81</v>
      </c>
      <c r="K16" s="37">
        <v>1950.88</v>
      </c>
      <c r="L16" s="49">
        <f t="shared" si="1"/>
        <v>102.89451476793249</v>
      </c>
      <c r="M16" s="37">
        <v>982.02</v>
      </c>
      <c r="N16" s="49">
        <f t="shared" si="2"/>
        <v>96.941757156959525</v>
      </c>
      <c r="O16" s="37">
        <v>1170.75</v>
      </c>
      <c r="P16" s="49">
        <f t="shared" si="3"/>
        <v>98.964497041420117</v>
      </c>
      <c r="Q16" s="30">
        <v>1844</v>
      </c>
      <c r="R16" s="49">
        <f t="shared" si="4"/>
        <v>97.87685774946921</v>
      </c>
      <c r="S16" s="30">
        <v>2344</v>
      </c>
      <c r="T16" s="49">
        <f t="shared" si="5"/>
        <v>98.280922431865818</v>
      </c>
      <c r="U16" s="30">
        <v>1646</v>
      </c>
      <c r="V16" s="49">
        <f t="shared" si="6"/>
        <v>85.953002610966053</v>
      </c>
      <c r="W16" s="45">
        <v>1700.6299999999999</v>
      </c>
      <c r="X16" s="49">
        <f t="shared" si="7"/>
        <v>99.828007231914341</v>
      </c>
      <c r="Y16" s="45">
        <v>597.95000000000005</v>
      </c>
      <c r="Z16" s="49">
        <f t="shared" si="8"/>
        <v>104.67396061269147</v>
      </c>
      <c r="AA16" s="83">
        <f t="shared" si="9"/>
        <v>12236.23</v>
      </c>
      <c r="AB16" s="49">
        <f t="shared" si="10"/>
        <v>97.493548225174308</v>
      </c>
    </row>
    <row r="17" spans="1:28" ht="21.75" thickBot="1" x14ac:dyDescent="0.3">
      <c r="A17" s="36" t="s">
        <v>86</v>
      </c>
      <c r="B17" s="28">
        <v>1052</v>
      </c>
      <c r="C17" s="28">
        <v>625</v>
      </c>
      <c r="D17" s="28">
        <v>958</v>
      </c>
      <c r="E17" s="28">
        <v>1251</v>
      </c>
      <c r="F17" s="28">
        <v>1571</v>
      </c>
      <c r="G17" s="28">
        <v>1151</v>
      </c>
      <c r="H17" s="59">
        <v>1173.3800000000001</v>
      </c>
      <c r="I17" s="57">
        <v>791</v>
      </c>
      <c r="J17" s="71">
        <f t="shared" si="0"/>
        <v>8572.380000000001</v>
      </c>
      <c r="K17" s="37">
        <v>1078.5</v>
      </c>
      <c r="L17" s="49">
        <f t="shared" si="1"/>
        <v>102.5190114068441</v>
      </c>
      <c r="M17" s="37">
        <v>638.03</v>
      </c>
      <c r="N17" s="49">
        <f t="shared" si="2"/>
        <v>102.0848</v>
      </c>
      <c r="O17" s="37">
        <v>923.62</v>
      </c>
      <c r="P17" s="49">
        <f t="shared" si="3"/>
        <v>96.411273486430062</v>
      </c>
      <c r="Q17" s="30">
        <v>1290</v>
      </c>
      <c r="R17" s="49">
        <f t="shared" si="4"/>
        <v>103.11750599520384</v>
      </c>
      <c r="S17" s="30">
        <v>1681</v>
      </c>
      <c r="T17" s="49">
        <f t="shared" si="5"/>
        <v>107.00190961171228</v>
      </c>
      <c r="U17" s="30">
        <v>1128</v>
      </c>
      <c r="V17" s="49">
        <f t="shared" si="6"/>
        <v>98.001737619461338</v>
      </c>
      <c r="W17" s="45">
        <v>1513.27</v>
      </c>
      <c r="X17" s="49">
        <f t="shared" si="7"/>
        <v>128.96674564079837</v>
      </c>
      <c r="Y17" s="45">
        <v>843.9</v>
      </c>
      <c r="Z17" s="49">
        <f t="shared" si="8"/>
        <v>106.68773704171934</v>
      </c>
      <c r="AA17" s="83">
        <f t="shared" si="9"/>
        <v>9096.32</v>
      </c>
      <c r="AB17" s="49">
        <f t="shared" si="10"/>
        <v>106.11195490633871</v>
      </c>
    </row>
    <row r="18" spans="1:28" ht="21.75" thickBot="1" x14ac:dyDescent="0.3">
      <c r="A18" s="36" t="s">
        <v>29</v>
      </c>
      <c r="B18" s="28">
        <v>1340</v>
      </c>
      <c r="C18" s="28">
        <v>726</v>
      </c>
      <c r="D18" s="28">
        <v>1291</v>
      </c>
      <c r="E18" s="28">
        <v>1921</v>
      </c>
      <c r="F18" s="28">
        <v>2042</v>
      </c>
      <c r="G18" s="28">
        <v>1771</v>
      </c>
      <c r="H18" s="59">
        <v>1991.48</v>
      </c>
      <c r="I18" s="57">
        <v>540.75</v>
      </c>
      <c r="J18" s="71">
        <f t="shared" si="0"/>
        <v>11623.23</v>
      </c>
      <c r="K18" s="37">
        <v>1342.08</v>
      </c>
      <c r="L18" s="49">
        <f t="shared" si="1"/>
        <v>100.15522388059701</v>
      </c>
      <c r="M18" s="37">
        <v>761.82</v>
      </c>
      <c r="N18" s="49">
        <f t="shared" si="2"/>
        <v>104.93388429752066</v>
      </c>
      <c r="O18" s="37">
        <v>1280.33</v>
      </c>
      <c r="P18" s="49">
        <f t="shared" si="3"/>
        <v>99.173508907823376</v>
      </c>
      <c r="Q18" s="30">
        <v>1863</v>
      </c>
      <c r="R18" s="49">
        <f t="shared" si="4"/>
        <v>96.980739198334192</v>
      </c>
      <c r="S18" s="30">
        <v>1901</v>
      </c>
      <c r="T18" s="49">
        <f t="shared" si="5"/>
        <v>93.095004897159654</v>
      </c>
      <c r="U18" s="30">
        <v>1773</v>
      </c>
      <c r="V18" s="49">
        <f t="shared" si="6"/>
        <v>100.11293054771315</v>
      </c>
      <c r="W18" s="45">
        <v>2098.0700000000002</v>
      </c>
      <c r="X18" s="49">
        <f t="shared" si="7"/>
        <v>105.35230080141402</v>
      </c>
      <c r="Y18" s="45">
        <v>528.6</v>
      </c>
      <c r="Z18" s="49">
        <f t="shared" si="8"/>
        <v>97.753120665742031</v>
      </c>
      <c r="AA18" s="83">
        <f t="shared" si="9"/>
        <v>11547.9</v>
      </c>
      <c r="AB18" s="49">
        <f t="shared" si="10"/>
        <v>99.351901321749637</v>
      </c>
    </row>
    <row r="19" spans="1:28" ht="21.75" thickBot="1" x14ac:dyDescent="0.3">
      <c r="A19" s="36" t="s">
        <v>41</v>
      </c>
      <c r="B19" s="28">
        <v>1187</v>
      </c>
      <c r="C19" s="28">
        <v>628</v>
      </c>
      <c r="D19" s="28">
        <v>1201</v>
      </c>
      <c r="E19" s="28">
        <v>1743</v>
      </c>
      <c r="F19" s="28">
        <v>2225</v>
      </c>
      <c r="G19" s="28">
        <v>1755</v>
      </c>
      <c r="H19" s="59">
        <v>1449.7</v>
      </c>
      <c r="I19" s="57">
        <v>595.4</v>
      </c>
      <c r="J19" s="71">
        <f t="shared" si="0"/>
        <v>10784.1</v>
      </c>
      <c r="K19" s="37">
        <v>1226.7</v>
      </c>
      <c r="L19" s="49">
        <f t="shared" si="1"/>
        <v>103.34456613310867</v>
      </c>
      <c r="M19" s="37">
        <v>656.9</v>
      </c>
      <c r="N19" s="49">
        <f t="shared" si="2"/>
        <v>104.60191082802548</v>
      </c>
      <c r="O19" s="37">
        <v>1139.6500000000001</v>
      </c>
      <c r="P19" s="49">
        <f t="shared" si="3"/>
        <v>94.891756869275611</v>
      </c>
      <c r="Q19" s="30">
        <v>1775</v>
      </c>
      <c r="R19" s="49">
        <f t="shared" si="4"/>
        <v>101.83591508892714</v>
      </c>
      <c r="S19" s="30">
        <v>2226</v>
      </c>
      <c r="T19" s="49">
        <f t="shared" si="5"/>
        <v>100.04494382022473</v>
      </c>
      <c r="U19" s="30">
        <v>1856</v>
      </c>
      <c r="V19" s="49">
        <f t="shared" si="6"/>
        <v>105.75498575498577</v>
      </c>
      <c r="W19" s="45">
        <v>1550.14</v>
      </c>
      <c r="X19" s="49">
        <f t="shared" si="7"/>
        <v>106.92832999931021</v>
      </c>
      <c r="Y19" s="45">
        <v>601</v>
      </c>
      <c r="Z19" s="49">
        <f t="shared" si="8"/>
        <v>100.94054417198521</v>
      </c>
      <c r="AA19" s="83">
        <f t="shared" si="9"/>
        <v>11031.39</v>
      </c>
      <c r="AB19" s="49">
        <f t="shared" si="10"/>
        <v>102.29309817230923</v>
      </c>
    </row>
    <row r="20" spans="1:28" ht="32.25" thickBot="1" x14ac:dyDescent="0.3">
      <c r="A20" s="36" t="s">
        <v>15</v>
      </c>
      <c r="B20" s="28">
        <v>1539</v>
      </c>
      <c r="C20" s="28">
        <v>1129</v>
      </c>
      <c r="D20" s="28">
        <v>1263</v>
      </c>
      <c r="E20" s="28">
        <v>1926</v>
      </c>
      <c r="F20" s="28">
        <v>2475</v>
      </c>
      <c r="G20" s="28">
        <v>1665</v>
      </c>
      <c r="H20" s="59">
        <v>1715.8</v>
      </c>
      <c r="I20" s="57">
        <v>479.79999999999995</v>
      </c>
      <c r="J20" s="71">
        <f t="shared" si="0"/>
        <v>12192.599999999999</v>
      </c>
      <c r="K20" s="37">
        <v>1328.19</v>
      </c>
      <c r="L20" s="49">
        <f t="shared" si="1"/>
        <v>86.302144249512665</v>
      </c>
      <c r="M20" s="37">
        <v>951.71</v>
      </c>
      <c r="N20" s="49">
        <f t="shared" si="2"/>
        <v>84.296722763507532</v>
      </c>
      <c r="O20" s="37">
        <v>989.42</v>
      </c>
      <c r="P20" s="49">
        <f t="shared" si="3"/>
        <v>78.338875692794929</v>
      </c>
      <c r="Q20" s="30">
        <v>1671</v>
      </c>
      <c r="R20" s="49">
        <f t="shared" si="4"/>
        <v>86.760124610591902</v>
      </c>
      <c r="S20" s="30">
        <v>2232</v>
      </c>
      <c r="T20" s="49">
        <f t="shared" si="5"/>
        <v>90.181818181818187</v>
      </c>
      <c r="U20" s="30">
        <v>1816</v>
      </c>
      <c r="V20" s="49">
        <f t="shared" si="6"/>
        <v>109.06906906906909</v>
      </c>
      <c r="W20" s="45">
        <v>1730.24</v>
      </c>
      <c r="X20" s="49">
        <f t="shared" si="7"/>
        <v>100.84158992889614</v>
      </c>
      <c r="Y20" s="45">
        <v>503</v>
      </c>
      <c r="Z20" s="49">
        <f t="shared" si="8"/>
        <v>104.83534806169239</v>
      </c>
      <c r="AA20" s="83">
        <f t="shared" si="9"/>
        <v>11221.56</v>
      </c>
      <c r="AB20" s="49">
        <f t="shared" si="10"/>
        <v>92.035825008611781</v>
      </c>
    </row>
    <row r="21" spans="1:28" ht="21.75" thickBot="1" x14ac:dyDescent="0.3">
      <c r="A21" s="36" t="s">
        <v>31</v>
      </c>
      <c r="B21" s="28">
        <v>1310</v>
      </c>
      <c r="C21" s="28">
        <v>708</v>
      </c>
      <c r="D21" s="28">
        <v>833</v>
      </c>
      <c r="E21" s="28">
        <v>1572</v>
      </c>
      <c r="F21" s="28">
        <v>2208</v>
      </c>
      <c r="G21" s="28">
        <v>2730</v>
      </c>
      <c r="H21" s="59">
        <v>2202.71</v>
      </c>
      <c r="I21" s="57">
        <v>505.25</v>
      </c>
      <c r="J21" s="71">
        <f t="shared" si="0"/>
        <v>12068.96</v>
      </c>
      <c r="K21" s="37">
        <v>1251.45</v>
      </c>
      <c r="L21" s="49">
        <f t="shared" si="1"/>
        <v>95.53053435114505</v>
      </c>
      <c r="M21" s="37">
        <v>744.63</v>
      </c>
      <c r="N21" s="49">
        <f t="shared" si="2"/>
        <v>105.17372881355934</v>
      </c>
      <c r="O21" s="37">
        <v>826.31</v>
      </c>
      <c r="P21" s="49">
        <f t="shared" si="3"/>
        <v>99.196878751500591</v>
      </c>
      <c r="Q21" s="30">
        <v>1439</v>
      </c>
      <c r="R21" s="49">
        <f t="shared" si="4"/>
        <v>91.539440203562336</v>
      </c>
      <c r="S21" s="30">
        <v>2110</v>
      </c>
      <c r="T21" s="49">
        <f t="shared" si="5"/>
        <v>95.561594202898547</v>
      </c>
      <c r="U21" s="30">
        <v>2502</v>
      </c>
      <c r="V21" s="49">
        <f t="shared" si="6"/>
        <v>91.64835164835165</v>
      </c>
      <c r="W21" s="45">
        <v>2268.29</v>
      </c>
      <c r="X21" s="49">
        <f t="shared" si="7"/>
        <v>102.97724167048771</v>
      </c>
      <c r="Y21" s="45">
        <v>547.35</v>
      </c>
      <c r="Z21" s="49">
        <f t="shared" si="8"/>
        <v>108.33250865907966</v>
      </c>
      <c r="AA21" s="83">
        <f t="shared" si="9"/>
        <v>11689.03</v>
      </c>
      <c r="AB21" s="49">
        <f t="shared" si="10"/>
        <v>96.852007132346131</v>
      </c>
    </row>
    <row r="22" spans="1:28" ht="21.75" thickBot="1" x14ac:dyDescent="0.3">
      <c r="A22" s="36" t="s">
        <v>18</v>
      </c>
      <c r="B22" s="28">
        <v>1610</v>
      </c>
      <c r="C22" s="28">
        <v>788</v>
      </c>
      <c r="D22" s="28">
        <v>1517</v>
      </c>
      <c r="E22" s="28">
        <v>1944</v>
      </c>
      <c r="F22" s="28">
        <v>1812</v>
      </c>
      <c r="G22" s="28">
        <v>2098</v>
      </c>
      <c r="H22" s="59">
        <v>1642.8700000000001</v>
      </c>
      <c r="I22" s="57">
        <v>422.29999999999995</v>
      </c>
      <c r="J22" s="71">
        <f t="shared" si="0"/>
        <v>11834.17</v>
      </c>
      <c r="K22" s="37">
        <v>1461.02</v>
      </c>
      <c r="L22" s="49">
        <f t="shared" si="1"/>
        <v>90.746583850931671</v>
      </c>
      <c r="M22" s="37">
        <v>760.99</v>
      </c>
      <c r="N22" s="49">
        <f t="shared" si="2"/>
        <v>96.57233502538071</v>
      </c>
      <c r="O22" s="37">
        <v>1418.97</v>
      </c>
      <c r="P22" s="49">
        <f t="shared" si="3"/>
        <v>93.537903757415947</v>
      </c>
      <c r="Q22" s="30">
        <v>1777</v>
      </c>
      <c r="R22" s="49">
        <f t="shared" si="4"/>
        <v>91.409465020576135</v>
      </c>
      <c r="S22" s="30">
        <v>1791</v>
      </c>
      <c r="T22" s="49">
        <f t="shared" si="5"/>
        <v>98.841059602649011</v>
      </c>
      <c r="U22" s="30">
        <v>2266</v>
      </c>
      <c r="V22" s="49">
        <f t="shared" si="6"/>
        <v>108.00762631077217</v>
      </c>
      <c r="W22" s="45">
        <v>1703.04</v>
      </c>
      <c r="X22" s="49">
        <f t="shared" si="7"/>
        <v>103.66249307614113</v>
      </c>
      <c r="Y22" s="45">
        <v>385.85</v>
      </c>
      <c r="Z22" s="49">
        <f t="shared" si="8"/>
        <v>91.368695240350476</v>
      </c>
      <c r="AA22" s="83">
        <f t="shared" si="9"/>
        <v>11563.87</v>
      </c>
      <c r="AB22" s="49">
        <f t="shared" si="10"/>
        <v>97.715936140853145</v>
      </c>
    </row>
    <row r="23" spans="1:28" ht="21.75" thickBot="1" x14ac:dyDescent="0.3">
      <c r="A23" s="36" t="s">
        <v>6</v>
      </c>
      <c r="B23" s="28">
        <v>1990</v>
      </c>
      <c r="C23" s="28">
        <v>835</v>
      </c>
      <c r="D23" s="28">
        <v>1799</v>
      </c>
      <c r="E23" s="28">
        <v>2060</v>
      </c>
      <c r="F23" s="28">
        <v>2912</v>
      </c>
      <c r="G23" s="28">
        <v>1737</v>
      </c>
      <c r="H23" s="59">
        <v>1750.96</v>
      </c>
      <c r="I23" s="57">
        <v>1002.25</v>
      </c>
      <c r="J23" s="71">
        <f t="shared" si="0"/>
        <v>14086.21</v>
      </c>
      <c r="K23" s="37">
        <v>2032.35</v>
      </c>
      <c r="L23" s="49">
        <f t="shared" si="1"/>
        <v>102.12814070351759</v>
      </c>
      <c r="M23" s="37">
        <v>976.81</v>
      </c>
      <c r="N23" s="49">
        <f t="shared" si="2"/>
        <v>116.98323353293412</v>
      </c>
      <c r="O23" s="37">
        <v>1861.59</v>
      </c>
      <c r="P23" s="49">
        <f t="shared" si="3"/>
        <v>103.47915508615897</v>
      </c>
      <c r="Q23" s="30">
        <v>2172</v>
      </c>
      <c r="R23" s="49">
        <f t="shared" si="4"/>
        <v>105.4368932038835</v>
      </c>
      <c r="S23" s="30">
        <v>3172</v>
      </c>
      <c r="T23" s="49">
        <f t="shared" si="5"/>
        <v>108.92857142857142</v>
      </c>
      <c r="U23" s="30">
        <v>2195</v>
      </c>
      <c r="V23" s="49">
        <f t="shared" si="6"/>
        <v>126.36729994242948</v>
      </c>
      <c r="W23" s="45">
        <v>1775.8400000000001</v>
      </c>
      <c r="X23" s="49">
        <f t="shared" si="7"/>
        <v>101.42093480148033</v>
      </c>
      <c r="Y23" s="45">
        <v>1038.8</v>
      </c>
      <c r="Z23" s="49">
        <f t="shared" si="8"/>
        <v>103.64679471189821</v>
      </c>
      <c r="AA23" s="83">
        <f t="shared" si="9"/>
        <v>15224.39</v>
      </c>
      <c r="AB23" s="49">
        <f t="shared" si="10"/>
        <v>108.08010103498387</v>
      </c>
    </row>
    <row r="24" spans="1:28" ht="32.25" thickBot="1" x14ac:dyDescent="0.3">
      <c r="A24" s="36" t="s">
        <v>22</v>
      </c>
      <c r="B24" s="28">
        <v>1444</v>
      </c>
      <c r="C24" s="28">
        <v>660</v>
      </c>
      <c r="D24" s="28">
        <v>1536</v>
      </c>
      <c r="E24" s="28">
        <v>2407</v>
      </c>
      <c r="F24" s="28">
        <v>2222</v>
      </c>
      <c r="G24" s="28">
        <v>1304</v>
      </c>
      <c r="H24" s="59">
        <v>1441.74</v>
      </c>
      <c r="I24" s="57">
        <v>492.5</v>
      </c>
      <c r="J24" s="71">
        <f t="shared" si="0"/>
        <v>11507.24</v>
      </c>
      <c r="K24" s="37">
        <v>1358.03</v>
      </c>
      <c r="L24" s="49">
        <f t="shared" si="1"/>
        <v>94.04639889196676</v>
      </c>
      <c r="M24" s="37">
        <v>673.12</v>
      </c>
      <c r="N24" s="49">
        <f t="shared" si="2"/>
        <v>101.98787878787878</v>
      </c>
      <c r="O24" s="37">
        <v>1460.85</v>
      </c>
      <c r="P24" s="49">
        <f t="shared" si="3"/>
        <v>95.107421875</v>
      </c>
      <c r="Q24" s="30">
        <v>2280</v>
      </c>
      <c r="R24" s="49">
        <f t="shared" si="4"/>
        <v>94.723722476111334</v>
      </c>
      <c r="S24" s="30">
        <v>2375</v>
      </c>
      <c r="T24" s="49">
        <f t="shared" si="5"/>
        <v>106.88568856885689</v>
      </c>
      <c r="U24" s="30">
        <v>1142</v>
      </c>
      <c r="V24" s="49">
        <f t="shared" si="6"/>
        <v>87.576687116564429</v>
      </c>
      <c r="W24" s="45">
        <v>1462.27</v>
      </c>
      <c r="X24" s="49">
        <f t="shared" si="7"/>
        <v>101.42397380942472</v>
      </c>
      <c r="Y24" s="45">
        <v>534.79999999999995</v>
      </c>
      <c r="Z24" s="49">
        <f t="shared" si="8"/>
        <v>108.58883248730965</v>
      </c>
      <c r="AA24" s="83">
        <f t="shared" si="9"/>
        <v>11286.07</v>
      </c>
      <c r="AB24" s="49">
        <f t="shared" si="10"/>
        <v>98.077992637678534</v>
      </c>
    </row>
    <row r="25" spans="1:28" ht="21.75" thickBot="1" x14ac:dyDescent="0.3">
      <c r="A25" s="36" t="s">
        <v>85</v>
      </c>
      <c r="B25" s="28">
        <v>981</v>
      </c>
      <c r="C25" s="28">
        <v>608</v>
      </c>
      <c r="D25" s="28">
        <v>865</v>
      </c>
      <c r="E25" s="28">
        <v>1331</v>
      </c>
      <c r="F25" s="28">
        <v>1665</v>
      </c>
      <c r="G25" s="28">
        <v>1585</v>
      </c>
      <c r="H25" s="59">
        <v>1820.1</v>
      </c>
      <c r="I25" s="57">
        <v>514.45000000000005</v>
      </c>
      <c r="J25" s="71">
        <f t="shared" si="0"/>
        <v>9369.5500000000011</v>
      </c>
      <c r="K25" s="37">
        <v>1107.96</v>
      </c>
      <c r="L25" s="49">
        <f t="shared" si="1"/>
        <v>112.94189602446482</v>
      </c>
      <c r="M25" s="37">
        <v>632.07000000000005</v>
      </c>
      <c r="N25" s="49">
        <f t="shared" si="2"/>
        <v>103.95888157894737</v>
      </c>
      <c r="O25" s="37">
        <v>925.49</v>
      </c>
      <c r="P25" s="49">
        <f t="shared" si="3"/>
        <v>106.99306358381504</v>
      </c>
      <c r="Q25" s="30">
        <v>1402</v>
      </c>
      <c r="R25" s="49">
        <f t="shared" si="4"/>
        <v>105.3343350864012</v>
      </c>
      <c r="S25" s="30">
        <v>1720</v>
      </c>
      <c r="T25" s="49">
        <f t="shared" si="5"/>
        <v>103.30330330330331</v>
      </c>
      <c r="U25" s="30">
        <v>1617</v>
      </c>
      <c r="V25" s="49">
        <f t="shared" si="6"/>
        <v>102.01892744479495</v>
      </c>
      <c r="W25" s="45">
        <v>1906.8899999999999</v>
      </c>
      <c r="X25" s="49">
        <f t="shared" si="7"/>
        <v>104.76841931761992</v>
      </c>
      <c r="Y25" s="45">
        <v>528.80000000000007</v>
      </c>
      <c r="Z25" s="49">
        <f t="shared" si="8"/>
        <v>102.7893867236855</v>
      </c>
      <c r="AA25" s="83">
        <f t="shared" si="9"/>
        <v>9840.2099999999991</v>
      </c>
      <c r="AB25" s="49">
        <f t="shared" si="10"/>
        <v>105.02329354131199</v>
      </c>
    </row>
    <row r="26" spans="1:28" ht="21.75" thickBot="1" x14ac:dyDescent="0.3">
      <c r="A26" s="36" t="s">
        <v>44</v>
      </c>
      <c r="B26" s="28">
        <v>1387</v>
      </c>
      <c r="C26" s="28">
        <v>691</v>
      </c>
      <c r="D26" s="28">
        <v>1048</v>
      </c>
      <c r="E26" s="28">
        <v>1758</v>
      </c>
      <c r="F26" s="28">
        <v>1854</v>
      </c>
      <c r="G26" s="28">
        <v>1937</v>
      </c>
      <c r="H26" s="59">
        <v>1509.42</v>
      </c>
      <c r="I26" s="57">
        <v>375.3</v>
      </c>
      <c r="J26" s="71">
        <f t="shared" si="0"/>
        <v>10559.72</v>
      </c>
      <c r="K26" s="37">
        <v>1479.53</v>
      </c>
      <c r="L26" s="49">
        <f t="shared" si="1"/>
        <v>106.67123287671232</v>
      </c>
      <c r="M26" s="37">
        <v>766.67</v>
      </c>
      <c r="N26" s="49">
        <f t="shared" si="2"/>
        <v>110.95079594790158</v>
      </c>
      <c r="O26" s="37">
        <v>1097.3900000000001</v>
      </c>
      <c r="P26" s="49">
        <f t="shared" si="3"/>
        <v>104.71278625954199</v>
      </c>
      <c r="Q26" s="30">
        <v>1695</v>
      </c>
      <c r="R26" s="49">
        <f t="shared" si="4"/>
        <v>96.416382252559728</v>
      </c>
      <c r="S26" s="30">
        <v>1912</v>
      </c>
      <c r="T26" s="49">
        <f t="shared" si="5"/>
        <v>103.12837108953615</v>
      </c>
      <c r="U26" s="30">
        <v>2125</v>
      </c>
      <c r="V26" s="49">
        <f t="shared" si="6"/>
        <v>109.70573051109965</v>
      </c>
      <c r="W26" s="45">
        <v>1632.3799999999999</v>
      </c>
      <c r="X26" s="49">
        <f t="shared" si="7"/>
        <v>108.14617535212199</v>
      </c>
      <c r="Y26" s="45">
        <v>406.04999999999995</v>
      </c>
      <c r="Z26" s="49">
        <f t="shared" si="8"/>
        <v>108.19344524380494</v>
      </c>
      <c r="AA26" s="83">
        <f t="shared" si="9"/>
        <v>11114.019999999999</v>
      </c>
      <c r="AB26" s="49">
        <f t="shared" si="10"/>
        <v>105.24919221342989</v>
      </c>
    </row>
    <row r="27" spans="1:28" ht="21.75" thickBot="1" x14ac:dyDescent="0.3">
      <c r="A27" s="36" t="s">
        <v>83</v>
      </c>
      <c r="B27" s="28">
        <v>1183</v>
      </c>
      <c r="C27" s="28">
        <v>608</v>
      </c>
      <c r="D27" s="28">
        <v>953</v>
      </c>
      <c r="E27" s="28">
        <v>1422</v>
      </c>
      <c r="F27" s="28">
        <v>1860</v>
      </c>
      <c r="G27" s="28">
        <v>1144</v>
      </c>
      <c r="H27" s="59">
        <v>1147.56</v>
      </c>
      <c r="I27" s="57">
        <v>332.9</v>
      </c>
      <c r="J27" s="71">
        <f t="shared" si="0"/>
        <v>8650.4599999999991</v>
      </c>
      <c r="K27" s="37">
        <v>1353.43</v>
      </c>
      <c r="L27" s="49">
        <f t="shared" si="1"/>
        <v>114.4065934065934</v>
      </c>
      <c r="M27" s="37">
        <v>618.64</v>
      </c>
      <c r="N27" s="49">
        <f t="shared" si="2"/>
        <v>101.75</v>
      </c>
      <c r="O27" s="37">
        <v>961.53</v>
      </c>
      <c r="P27" s="49">
        <f t="shared" si="3"/>
        <v>100.89506820566632</v>
      </c>
      <c r="Q27" s="30">
        <v>1457</v>
      </c>
      <c r="R27" s="49">
        <f t="shared" si="4"/>
        <v>102.46132208157526</v>
      </c>
      <c r="S27" s="30">
        <v>1897</v>
      </c>
      <c r="T27" s="49">
        <f t="shared" si="5"/>
        <v>101.98924731182795</v>
      </c>
      <c r="U27" s="30">
        <v>1349</v>
      </c>
      <c r="V27" s="49">
        <f t="shared" si="6"/>
        <v>117.91958041958041</v>
      </c>
      <c r="W27" s="45">
        <v>1081.4499999999998</v>
      </c>
      <c r="X27" s="49">
        <f t="shared" si="7"/>
        <v>94.239081180940417</v>
      </c>
      <c r="Y27" s="45">
        <v>344.45</v>
      </c>
      <c r="Z27" s="49">
        <f t="shared" si="8"/>
        <v>103.46951036347252</v>
      </c>
      <c r="AA27" s="83">
        <f t="shared" si="9"/>
        <v>9062.5</v>
      </c>
      <c r="AB27" s="49">
        <f t="shared" si="10"/>
        <v>104.76321490417853</v>
      </c>
    </row>
    <row r="28" spans="1:28" ht="21.75" thickBot="1" x14ac:dyDescent="0.3">
      <c r="A28" s="36" t="s">
        <v>35</v>
      </c>
      <c r="B28" s="28">
        <v>1352</v>
      </c>
      <c r="C28" s="28">
        <v>922</v>
      </c>
      <c r="D28" s="28">
        <v>1106</v>
      </c>
      <c r="E28" s="28">
        <v>2336</v>
      </c>
      <c r="F28" s="28">
        <v>1899</v>
      </c>
      <c r="G28" s="28">
        <v>1662</v>
      </c>
      <c r="H28" s="59">
        <v>1754.68</v>
      </c>
      <c r="I28" s="57">
        <v>322.89999999999998</v>
      </c>
      <c r="J28" s="71">
        <f t="shared" si="0"/>
        <v>11354.58</v>
      </c>
      <c r="K28" s="37">
        <v>1453.23</v>
      </c>
      <c r="L28" s="49">
        <f t="shared" si="1"/>
        <v>107.48742603550296</v>
      </c>
      <c r="M28" s="37">
        <v>951.59</v>
      </c>
      <c r="N28" s="49">
        <f t="shared" si="2"/>
        <v>103.20932754880694</v>
      </c>
      <c r="O28" s="37">
        <v>1095.78</v>
      </c>
      <c r="P28" s="49">
        <f t="shared" si="3"/>
        <v>99.075949367088597</v>
      </c>
      <c r="Q28" s="30">
        <v>2205</v>
      </c>
      <c r="R28" s="49">
        <f t="shared" si="4"/>
        <v>94.392123287671239</v>
      </c>
      <c r="S28" s="30">
        <v>1943</v>
      </c>
      <c r="T28" s="49">
        <f t="shared" si="5"/>
        <v>102.31700895208004</v>
      </c>
      <c r="U28" s="30">
        <v>1860</v>
      </c>
      <c r="V28" s="49">
        <f t="shared" si="6"/>
        <v>111.91335740072202</v>
      </c>
      <c r="W28" s="45">
        <v>1811.63</v>
      </c>
      <c r="X28" s="49">
        <f t="shared" si="7"/>
        <v>103.2456060364283</v>
      </c>
      <c r="Y28" s="45">
        <v>352.35</v>
      </c>
      <c r="Z28" s="49">
        <f t="shared" si="8"/>
        <v>109.12047073397338</v>
      </c>
      <c r="AA28" s="83">
        <f t="shared" si="9"/>
        <v>11672.58</v>
      </c>
      <c r="AB28" s="49">
        <f t="shared" si="10"/>
        <v>102.80063199167209</v>
      </c>
    </row>
    <row r="29" spans="1:28" ht="21.75" thickBot="1" x14ac:dyDescent="0.3">
      <c r="A29" s="36" t="s">
        <v>61</v>
      </c>
      <c r="B29" s="28">
        <v>1331</v>
      </c>
      <c r="C29" s="28">
        <v>650</v>
      </c>
      <c r="D29" s="28">
        <v>1080</v>
      </c>
      <c r="E29" s="28">
        <v>1549</v>
      </c>
      <c r="F29" s="28">
        <v>1765</v>
      </c>
      <c r="G29" s="28">
        <v>1771</v>
      </c>
      <c r="H29" s="59">
        <v>1612.52</v>
      </c>
      <c r="I29" s="57">
        <v>700.6</v>
      </c>
      <c r="J29" s="71">
        <f t="shared" si="0"/>
        <v>10459.120000000001</v>
      </c>
      <c r="K29" s="37">
        <v>1304.6600000000001</v>
      </c>
      <c r="L29" s="49">
        <f t="shared" si="1"/>
        <v>98.021036814425258</v>
      </c>
      <c r="M29" s="37">
        <v>669.78</v>
      </c>
      <c r="N29" s="49">
        <f t="shared" si="2"/>
        <v>103.04307692307692</v>
      </c>
      <c r="O29" s="37">
        <v>1084.1400000000001</v>
      </c>
      <c r="P29" s="49">
        <f t="shared" si="3"/>
        <v>100.38333333333334</v>
      </c>
      <c r="Q29" s="30">
        <v>1572</v>
      </c>
      <c r="R29" s="49">
        <f t="shared" si="4"/>
        <v>101.48482892188508</v>
      </c>
      <c r="S29" s="30">
        <v>1780</v>
      </c>
      <c r="T29" s="49">
        <f t="shared" si="5"/>
        <v>100.84985835694052</v>
      </c>
      <c r="U29" s="30">
        <v>1800</v>
      </c>
      <c r="V29" s="49">
        <f t="shared" si="6"/>
        <v>101.63749294184076</v>
      </c>
      <c r="W29" s="45">
        <v>1643.4099999999999</v>
      </c>
      <c r="X29" s="49">
        <f t="shared" si="7"/>
        <v>101.91563515491279</v>
      </c>
      <c r="Y29" s="45">
        <v>726.65000000000009</v>
      </c>
      <c r="Z29" s="49">
        <f t="shared" si="8"/>
        <v>103.71824150727949</v>
      </c>
      <c r="AA29" s="83">
        <f t="shared" si="9"/>
        <v>10580.64</v>
      </c>
      <c r="AB29" s="49">
        <f t="shared" si="10"/>
        <v>101.16185682925523</v>
      </c>
    </row>
    <row r="30" spans="1:28" ht="21.75" thickBot="1" x14ac:dyDescent="0.3">
      <c r="A30" s="36" t="s">
        <v>66</v>
      </c>
      <c r="B30" s="28">
        <v>1274</v>
      </c>
      <c r="C30" s="28">
        <v>809</v>
      </c>
      <c r="D30" s="28">
        <v>1104</v>
      </c>
      <c r="E30" s="28">
        <v>1268</v>
      </c>
      <c r="F30" s="28">
        <v>1804</v>
      </c>
      <c r="G30" s="28">
        <v>1587</v>
      </c>
      <c r="H30" s="59">
        <v>1419.26</v>
      </c>
      <c r="I30" s="57">
        <v>402.5</v>
      </c>
      <c r="J30" s="71">
        <f t="shared" si="0"/>
        <v>9667.76</v>
      </c>
      <c r="K30" s="37">
        <v>1413.4</v>
      </c>
      <c r="L30" s="49">
        <f t="shared" si="1"/>
        <v>110.94191522762952</v>
      </c>
      <c r="M30" s="37">
        <v>791.26</v>
      </c>
      <c r="N30" s="49">
        <f t="shared" si="2"/>
        <v>97.807169344870204</v>
      </c>
      <c r="O30" s="37">
        <v>1134.75</v>
      </c>
      <c r="P30" s="49">
        <f t="shared" si="3"/>
        <v>102.78532608695652</v>
      </c>
      <c r="Q30" s="30">
        <v>1313</v>
      </c>
      <c r="R30" s="49">
        <f t="shared" si="4"/>
        <v>103.54889589905363</v>
      </c>
      <c r="S30" s="30">
        <v>1867</v>
      </c>
      <c r="T30" s="49">
        <f t="shared" si="5"/>
        <v>103.49223946784922</v>
      </c>
      <c r="U30" s="30">
        <v>1758</v>
      </c>
      <c r="V30" s="49">
        <f t="shared" si="6"/>
        <v>110.7750472589792</v>
      </c>
      <c r="W30" s="45">
        <v>1507.56</v>
      </c>
      <c r="X30" s="49">
        <f t="shared" si="7"/>
        <v>106.22155207643419</v>
      </c>
      <c r="Y30" s="45">
        <v>397.40000000000003</v>
      </c>
      <c r="Z30" s="49">
        <f t="shared" si="8"/>
        <v>98.732919254658384</v>
      </c>
      <c r="AA30" s="83">
        <f t="shared" si="9"/>
        <v>10182.369999999999</v>
      </c>
      <c r="AB30" s="49">
        <f t="shared" si="10"/>
        <v>105.32294968017408</v>
      </c>
    </row>
    <row r="31" spans="1:28" ht="21.75" thickBot="1" x14ac:dyDescent="0.3">
      <c r="A31" s="36" t="s">
        <v>70</v>
      </c>
      <c r="B31" s="28">
        <v>1204</v>
      </c>
      <c r="C31" s="28">
        <v>554</v>
      </c>
      <c r="D31" s="28">
        <v>1085</v>
      </c>
      <c r="E31" s="28">
        <v>1435</v>
      </c>
      <c r="F31" s="28">
        <v>1912</v>
      </c>
      <c r="G31" s="28">
        <v>1556</v>
      </c>
      <c r="H31" s="59">
        <v>1651.3600000000001</v>
      </c>
      <c r="I31" s="57">
        <v>521.30000000000007</v>
      </c>
      <c r="J31" s="71">
        <f t="shared" si="0"/>
        <v>9918.66</v>
      </c>
      <c r="K31" s="37">
        <v>1233.9100000000001</v>
      </c>
      <c r="L31" s="49">
        <f t="shared" si="1"/>
        <v>102.48421926910301</v>
      </c>
      <c r="M31" s="37">
        <v>641.6</v>
      </c>
      <c r="N31" s="49">
        <f t="shared" si="2"/>
        <v>115.81227436823104</v>
      </c>
      <c r="O31" s="37">
        <v>1118.6600000000001</v>
      </c>
      <c r="P31" s="49">
        <f t="shared" si="3"/>
        <v>103.10230414746545</v>
      </c>
      <c r="Q31" s="30">
        <v>1438</v>
      </c>
      <c r="R31" s="49">
        <f t="shared" si="4"/>
        <v>100.20905923344947</v>
      </c>
      <c r="S31" s="30">
        <v>2031</v>
      </c>
      <c r="T31" s="49">
        <f t="shared" si="5"/>
        <v>106.22384937238493</v>
      </c>
      <c r="U31" s="30">
        <v>1567</v>
      </c>
      <c r="V31" s="49">
        <f t="shared" si="6"/>
        <v>100.70694087403599</v>
      </c>
      <c r="W31" s="45">
        <v>1500.83</v>
      </c>
      <c r="X31" s="49">
        <f t="shared" si="7"/>
        <v>90.884483092723571</v>
      </c>
      <c r="Y31" s="45">
        <v>503.84999999999997</v>
      </c>
      <c r="Z31" s="49">
        <f t="shared" si="8"/>
        <v>96.65259927105312</v>
      </c>
      <c r="AA31" s="83">
        <f t="shared" si="9"/>
        <v>10034.85</v>
      </c>
      <c r="AB31" s="49">
        <f t="shared" si="10"/>
        <v>101.17142839859416</v>
      </c>
    </row>
    <row r="32" spans="1:28" ht="21.75" thickBot="1" x14ac:dyDescent="0.3">
      <c r="A32" s="36" t="s">
        <v>67</v>
      </c>
      <c r="B32" s="28">
        <v>1146</v>
      </c>
      <c r="C32" s="28">
        <v>592</v>
      </c>
      <c r="D32" s="28">
        <v>981</v>
      </c>
      <c r="E32" s="28">
        <v>1390</v>
      </c>
      <c r="F32" s="28">
        <v>1992</v>
      </c>
      <c r="G32" s="28">
        <v>1836</v>
      </c>
      <c r="H32" s="59">
        <v>1810.92</v>
      </c>
      <c r="I32" s="57">
        <v>434.85</v>
      </c>
      <c r="J32" s="71">
        <f t="shared" si="0"/>
        <v>10182.77</v>
      </c>
      <c r="K32" s="37">
        <v>1292.06</v>
      </c>
      <c r="L32" s="49">
        <f t="shared" si="1"/>
        <v>112.74520069808027</v>
      </c>
      <c r="M32" s="37">
        <v>616.12</v>
      </c>
      <c r="N32" s="49">
        <f t="shared" si="2"/>
        <v>104.07432432432432</v>
      </c>
      <c r="O32" s="37">
        <v>981.28</v>
      </c>
      <c r="P32" s="49">
        <f t="shared" si="3"/>
        <v>100.02854230377164</v>
      </c>
      <c r="Q32" s="30">
        <v>1424</v>
      </c>
      <c r="R32" s="49">
        <f t="shared" si="4"/>
        <v>102.44604316546761</v>
      </c>
      <c r="S32" s="30">
        <v>2032</v>
      </c>
      <c r="T32" s="49">
        <f t="shared" si="5"/>
        <v>102.00803212851406</v>
      </c>
      <c r="U32" s="30">
        <v>2087</v>
      </c>
      <c r="V32" s="49">
        <f t="shared" si="6"/>
        <v>113.67102396514161</v>
      </c>
      <c r="W32" s="45">
        <v>1859.6</v>
      </c>
      <c r="X32" s="49">
        <f t="shared" si="7"/>
        <v>102.68813641684889</v>
      </c>
      <c r="Y32" s="45">
        <v>441.95</v>
      </c>
      <c r="Z32" s="49">
        <f t="shared" si="8"/>
        <v>101.63274692422675</v>
      </c>
      <c r="AA32" s="83">
        <f t="shared" si="9"/>
        <v>10734.01</v>
      </c>
      <c r="AB32" s="49">
        <f t="shared" si="10"/>
        <v>105.41345822403923</v>
      </c>
    </row>
    <row r="33" spans="1:28" ht="21.75" thickBot="1" x14ac:dyDescent="0.3">
      <c r="A33" s="36" t="s">
        <v>52</v>
      </c>
      <c r="B33" s="28">
        <v>1382</v>
      </c>
      <c r="C33" s="28">
        <v>702</v>
      </c>
      <c r="D33" s="28">
        <v>1148</v>
      </c>
      <c r="E33" s="28">
        <v>1606</v>
      </c>
      <c r="F33" s="28">
        <v>1502</v>
      </c>
      <c r="G33" s="28">
        <v>1771</v>
      </c>
      <c r="H33" s="59">
        <v>1410.6399999999999</v>
      </c>
      <c r="I33" s="57">
        <v>501.1</v>
      </c>
      <c r="J33" s="71">
        <f t="shared" si="0"/>
        <v>10022.74</v>
      </c>
      <c r="K33" s="37">
        <v>1370.27</v>
      </c>
      <c r="L33" s="49">
        <f t="shared" si="1"/>
        <v>99.15123010130246</v>
      </c>
      <c r="M33" s="37">
        <v>716.94</v>
      </c>
      <c r="N33" s="49">
        <f t="shared" si="2"/>
        <v>102.12820512820512</v>
      </c>
      <c r="O33" s="37">
        <v>1151.6400000000001</v>
      </c>
      <c r="P33" s="49">
        <f t="shared" si="3"/>
        <v>100.3170731707317</v>
      </c>
      <c r="Q33" s="30">
        <v>1642</v>
      </c>
      <c r="R33" s="49">
        <f t="shared" si="4"/>
        <v>102.24159402241595</v>
      </c>
      <c r="S33" s="30">
        <v>1572</v>
      </c>
      <c r="T33" s="49">
        <f t="shared" si="5"/>
        <v>104.66045272969373</v>
      </c>
      <c r="U33" s="30">
        <v>1847</v>
      </c>
      <c r="V33" s="49">
        <f t="shared" si="6"/>
        <v>104.29136081309996</v>
      </c>
      <c r="W33" s="45">
        <v>1439.58</v>
      </c>
      <c r="X33" s="49">
        <f t="shared" si="7"/>
        <v>102.05155106901833</v>
      </c>
      <c r="Y33" s="45">
        <v>466.25</v>
      </c>
      <c r="Z33" s="49">
        <f t="shared" si="8"/>
        <v>93.045300339253629</v>
      </c>
      <c r="AA33" s="83">
        <f t="shared" si="9"/>
        <v>10205.68</v>
      </c>
      <c r="AB33" s="49">
        <f t="shared" si="10"/>
        <v>101.82524938290329</v>
      </c>
    </row>
    <row r="34" spans="1:28" ht="21.75" thickBot="1" x14ac:dyDescent="0.3">
      <c r="A34" s="36" t="s">
        <v>8</v>
      </c>
      <c r="B34" s="28">
        <v>1895</v>
      </c>
      <c r="C34" s="28">
        <v>1015</v>
      </c>
      <c r="D34" s="28">
        <v>1471</v>
      </c>
      <c r="E34" s="28">
        <v>1998</v>
      </c>
      <c r="F34" s="28">
        <v>2900</v>
      </c>
      <c r="G34" s="28">
        <v>2119</v>
      </c>
      <c r="H34" s="59">
        <v>2550.9299999999998</v>
      </c>
      <c r="I34" s="57">
        <v>771.55</v>
      </c>
      <c r="J34" s="71">
        <f t="shared" si="0"/>
        <v>14720.48</v>
      </c>
      <c r="K34" s="37">
        <v>1827.5</v>
      </c>
      <c r="L34" s="49">
        <f t="shared" si="1"/>
        <v>96.437994722955139</v>
      </c>
      <c r="M34" s="37">
        <v>961.5</v>
      </c>
      <c r="N34" s="49">
        <f t="shared" si="2"/>
        <v>94.729064039408868</v>
      </c>
      <c r="O34" s="37">
        <v>1129.17</v>
      </c>
      <c r="P34" s="49">
        <f t="shared" si="3"/>
        <v>76.762066621346023</v>
      </c>
      <c r="Q34" s="30">
        <v>1724</v>
      </c>
      <c r="R34" s="49">
        <f t="shared" si="4"/>
        <v>86.286286286286284</v>
      </c>
      <c r="S34" s="30">
        <v>1389</v>
      </c>
      <c r="T34" s="49">
        <f t="shared" si="5"/>
        <v>47.896551724137929</v>
      </c>
      <c r="U34" s="30">
        <v>2613</v>
      </c>
      <c r="V34" s="49">
        <f t="shared" si="6"/>
        <v>123.31288343558282</v>
      </c>
      <c r="W34" s="45">
        <v>1352.6100000000001</v>
      </c>
      <c r="X34" s="49">
        <f t="shared" si="7"/>
        <v>53.024191177335332</v>
      </c>
      <c r="Y34" s="45">
        <v>908.55000000000007</v>
      </c>
      <c r="Z34" s="49">
        <f t="shared" si="8"/>
        <v>117.75646426025534</v>
      </c>
      <c r="AA34" s="83">
        <f t="shared" si="9"/>
        <v>11905.33</v>
      </c>
      <c r="AB34" s="49">
        <f t="shared" si="10"/>
        <v>80.875963283805959</v>
      </c>
    </row>
    <row r="35" spans="1:28" ht="21.75" thickBot="1" x14ac:dyDescent="0.3">
      <c r="A35" s="36" t="s">
        <v>68</v>
      </c>
      <c r="B35" s="28">
        <v>1230</v>
      </c>
      <c r="C35" s="28">
        <v>721</v>
      </c>
      <c r="D35" s="28">
        <v>1011</v>
      </c>
      <c r="E35" s="28">
        <v>1591</v>
      </c>
      <c r="F35" s="28">
        <v>1548</v>
      </c>
      <c r="G35" s="28">
        <v>1802</v>
      </c>
      <c r="H35" s="59">
        <v>1474.4099999999999</v>
      </c>
      <c r="I35" s="57">
        <v>450.65</v>
      </c>
      <c r="J35" s="71">
        <f t="shared" si="0"/>
        <v>9828.06</v>
      </c>
      <c r="K35" s="37">
        <v>1271.8900000000001</v>
      </c>
      <c r="L35" s="49">
        <f t="shared" si="1"/>
        <v>103.40569105691057</v>
      </c>
      <c r="M35" s="37">
        <v>760.23</v>
      </c>
      <c r="N35" s="49">
        <f t="shared" si="2"/>
        <v>105.44105409153953</v>
      </c>
      <c r="O35" s="37">
        <v>1067.6300000000001</v>
      </c>
      <c r="P35" s="49">
        <f t="shared" si="3"/>
        <v>105.60138476755689</v>
      </c>
      <c r="Q35" s="30">
        <v>1650</v>
      </c>
      <c r="R35" s="49">
        <f t="shared" si="4"/>
        <v>103.708359522313</v>
      </c>
      <c r="S35" s="30">
        <v>1626</v>
      </c>
      <c r="T35" s="49">
        <f t="shared" si="5"/>
        <v>105.03875968992249</v>
      </c>
      <c r="U35" s="30">
        <v>1958</v>
      </c>
      <c r="V35" s="49">
        <f t="shared" si="6"/>
        <v>108.65704772475027</v>
      </c>
      <c r="W35" s="45">
        <v>1521.5</v>
      </c>
      <c r="X35" s="49">
        <f t="shared" si="7"/>
        <v>103.1938199008417</v>
      </c>
      <c r="Y35" s="45">
        <v>476.25</v>
      </c>
      <c r="Z35" s="49">
        <f t="shared" si="8"/>
        <v>105.68068345722845</v>
      </c>
      <c r="AA35" s="83">
        <f t="shared" si="9"/>
        <v>10331.5</v>
      </c>
      <c r="AB35" s="49">
        <f t="shared" si="10"/>
        <v>105.1224758497608</v>
      </c>
    </row>
    <row r="36" spans="1:28" ht="21.75" thickBot="1" x14ac:dyDescent="0.3">
      <c r="A36" s="36" t="s">
        <v>16</v>
      </c>
      <c r="B36" s="28">
        <v>1248</v>
      </c>
      <c r="C36" s="28">
        <v>706</v>
      </c>
      <c r="D36" s="28">
        <v>1446</v>
      </c>
      <c r="E36" s="28">
        <v>2047</v>
      </c>
      <c r="F36" s="28">
        <v>2140</v>
      </c>
      <c r="G36" s="28">
        <v>2174</v>
      </c>
      <c r="H36" s="59">
        <v>1632.29</v>
      </c>
      <c r="I36" s="57">
        <v>694.25</v>
      </c>
      <c r="J36" s="71">
        <f t="shared" si="0"/>
        <v>12087.54</v>
      </c>
      <c r="K36" s="37">
        <v>1412.92</v>
      </c>
      <c r="L36" s="49">
        <f t="shared" si="1"/>
        <v>113.21474358974359</v>
      </c>
      <c r="M36" s="37">
        <v>808.91</v>
      </c>
      <c r="N36" s="49">
        <f t="shared" si="2"/>
        <v>114.57648725212464</v>
      </c>
      <c r="O36" s="37">
        <v>1476.05</v>
      </c>
      <c r="P36" s="49">
        <f t="shared" si="3"/>
        <v>102.07814661134162</v>
      </c>
      <c r="Q36" s="30">
        <v>2177</v>
      </c>
      <c r="R36" s="49">
        <f t="shared" si="4"/>
        <v>106.35075720566682</v>
      </c>
      <c r="S36" s="30">
        <v>2449</v>
      </c>
      <c r="T36" s="49">
        <f t="shared" si="5"/>
        <v>114.4392523364486</v>
      </c>
      <c r="U36" s="30">
        <v>2210</v>
      </c>
      <c r="V36" s="49">
        <f t="shared" si="6"/>
        <v>101.6559337626495</v>
      </c>
      <c r="W36" s="45">
        <v>1741.59</v>
      </c>
      <c r="X36" s="49">
        <f t="shared" si="7"/>
        <v>106.69611404836149</v>
      </c>
      <c r="Y36" s="45">
        <v>717.35</v>
      </c>
      <c r="Z36" s="49">
        <f t="shared" si="8"/>
        <v>103.32733165286281</v>
      </c>
      <c r="AA36" s="83">
        <f t="shared" si="9"/>
        <v>12992.820000000002</v>
      </c>
      <c r="AB36" s="49">
        <f t="shared" si="10"/>
        <v>107.48936508172879</v>
      </c>
    </row>
    <row r="37" spans="1:28" ht="32.25" thickBot="1" x14ac:dyDescent="0.3">
      <c r="A37" s="36" t="s">
        <v>5</v>
      </c>
      <c r="B37" s="28">
        <v>1851</v>
      </c>
      <c r="C37" s="28">
        <v>1307</v>
      </c>
      <c r="D37" s="28">
        <v>1477</v>
      </c>
      <c r="E37" s="28">
        <v>2196</v>
      </c>
      <c r="F37" s="28">
        <v>2868</v>
      </c>
      <c r="G37" s="28">
        <v>1931</v>
      </c>
      <c r="H37" s="59">
        <v>2416.5</v>
      </c>
      <c r="I37" s="57">
        <v>1050</v>
      </c>
      <c r="J37" s="71">
        <f t="shared" si="0"/>
        <v>15096.5</v>
      </c>
      <c r="K37" s="37">
        <v>1762.43</v>
      </c>
      <c r="L37" s="49">
        <f t="shared" si="1"/>
        <v>95.215018908697999</v>
      </c>
      <c r="M37" s="37">
        <v>1393.21</v>
      </c>
      <c r="N37" s="49">
        <f t="shared" si="2"/>
        <v>106.59602142310635</v>
      </c>
      <c r="O37" s="37">
        <v>1472.18</v>
      </c>
      <c r="P37" s="49">
        <f t="shared" si="3"/>
        <v>99.673662830060934</v>
      </c>
      <c r="Q37" s="30">
        <v>2091</v>
      </c>
      <c r="R37" s="49">
        <f t="shared" si="4"/>
        <v>95.21857923497268</v>
      </c>
      <c r="S37" s="30">
        <v>2854</v>
      </c>
      <c r="T37" s="49">
        <f t="shared" si="5"/>
        <v>99.511854951185498</v>
      </c>
      <c r="U37" s="30">
        <v>2083</v>
      </c>
      <c r="V37" s="49">
        <f t="shared" si="6"/>
        <v>107.87156913516314</v>
      </c>
      <c r="W37" s="45">
        <v>2431.11</v>
      </c>
      <c r="X37" s="49">
        <f t="shared" si="7"/>
        <v>100.60459342023589</v>
      </c>
      <c r="Y37" s="45">
        <v>1100</v>
      </c>
      <c r="Z37" s="49">
        <f t="shared" si="8"/>
        <v>104.76190476190477</v>
      </c>
      <c r="AA37" s="83">
        <f t="shared" si="9"/>
        <v>15186.93</v>
      </c>
      <c r="AB37" s="49">
        <f t="shared" si="10"/>
        <v>100.59901301626203</v>
      </c>
    </row>
    <row r="38" spans="1:28" ht="21.75" thickBot="1" x14ac:dyDescent="0.3">
      <c r="A38" s="36" t="s">
        <v>40</v>
      </c>
      <c r="B38" s="28">
        <v>1196</v>
      </c>
      <c r="C38" s="28">
        <v>624</v>
      </c>
      <c r="D38" s="28">
        <v>1072</v>
      </c>
      <c r="E38" s="28">
        <v>1638</v>
      </c>
      <c r="F38" s="28">
        <v>2158</v>
      </c>
      <c r="G38" s="28">
        <v>1967</v>
      </c>
      <c r="H38" s="59">
        <v>1637.79</v>
      </c>
      <c r="I38" s="57">
        <v>425.95</v>
      </c>
      <c r="J38" s="71">
        <f t="shared" si="0"/>
        <v>10718.740000000002</v>
      </c>
      <c r="K38" s="37">
        <v>1285.71</v>
      </c>
      <c r="L38" s="49">
        <f t="shared" si="1"/>
        <v>107.50083612040133</v>
      </c>
      <c r="M38" s="37">
        <v>665.89</v>
      </c>
      <c r="N38" s="49">
        <f t="shared" si="2"/>
        <v>106.71314102564102</v>
      </c>
      <c r="O38" s="37">
        <v>1081.92</v>
      </c>
      <c r="P38" s="49">
        <f t="shared" si="3"/>
        <v>100.92537313432837</v>
      </c>
      <c r="Q38" s="30">
        <v>1720</v>
      </c>
      <c r="R38" s="49">
        <f t="shared" si="4"/>
        <v>105.00610500610502</v>
      </c>
      <c r="S38" s="30">
        <v>2266</v>
      </c>
      <c r="T38" s="49">
        <f t="shared" si="5"/>
        <v>105.00463392029657</v>
      </c>
      <c r="U38" s="30">
        <v>1977</v>
      </c>
      <c r="V38" s="49">
        <f t="shared" si="6"/>
        <v>100.50838840874428</v>
      </c>
      <c r="W38" s="45">
        <v>1709.46</v>
      </c>
      <c r="X38" s="49">
        <f t="shared" si="7"/>
        <v>104.37601890352244</v>
      </c>
      <c r="Y38" s="45">
        <v>452.84999999999997</v>
      </c>
      <c r="Z38" s="49">
        <f t="shared" si="8"/>
        <v>106.31529522244394</v>
      </c>
      <c r="AA38" s="83">
        <f t="shared" si="9"/>
        <v>11158.83</v>
      </c>
      <c r="AB38" s="49">
        <f t="shared" si="10"/>
        <v>104.10579974885106</v>
      </c>
    </row>
    <row r="39" spans="1:28" ht="21.75" thickBot="1" x14ac:dyDescent="0.3">
      <c r="A39" s="36" t="s">
        <v>82</v>
      </c>
      <c r="B39" s="28">
        <v>1081</v>
      </c>
      <c r="C39" s="28">
        <v>537</v>
      </c>
      <c r="D39" s="28">
        <v>1023</v>
      </c>
      <c r="E39" s="28">
        <v>1299</v>
      </c>
      <c r="F39" s="28">
        <v>1560</v>
      </c>
      <c r="G39" s="28">
        <v>1791</v>
      </c>
      <c r="H39" s="59">
        <v>1885.9</v>
      </c>
      <c r="I39" s="57">
        <v>410.79999999999995</v>
      </c>
      <c r="J39" s="71">
        <f t="shared" si="0"/>
        <v>9587.6999999999989</v>
      </c>
      <c r="K39" s="37">
        <v>1134.31</v>
      </c>
      <c r="L39" s="49">
        <f t="shared" si="1"/>
        <v>104.93154486586494</v>
      </c>
      <c r="M39" s="37">
        <v>544.66999999999996</v>
      </c>
      <c r="N39" s="49">
        <f t="shared" si="2"/>
        <v>101.42830540037244</v>
      </c>
      <c r="O39" s="37">
        <v>1039.82</v>
      </c>
      <c r="P39" s="49">
        <f t="shared" si="3"/>
        <v>101.64418377321603</v>
      </c>
      <c r="Q39" s="30">
        <v>1369</v>
      </c>
      <c r="R39" s="49">
        <f t="shared" si="4"/>
        <v>105.38876058506543</v>
      </c>
      <c r="S39" s="30">
        <v>1597</v>
      </c>
      <c r="T39" s="49">
        <f t="shared" si="5"/>
        <v>102.37179487179486</v>
      </c>
      <c r="U39" s="30">
        <v>1834</v>
      </c>
      <c r="V39" s="49">
        <f t="shared" si="6"/>
        <v>102.40089335566722</v>
      </c>
      <c r="W39" s="45">
        <v>2074.35</v>
      </c>
      <c r="X39" s="49">
        <f t="shared" si="7"/>
        <v>109.99257648867913</v>
      </c>
      <c r="Y39" s="45">
        <v>460.95</v>
      </c>
      <c r="Z39" s="49">
        <f t="shared" si="8"/>
        <v>112.20788704965921</v>
      </c>
      <c r="AA39" s="83">
        <f t="shared" si="9"/>
        <v>10054.1</v>
      </c>
      <c r="AB39" s="49">
        <f t="shared" si="10"/>
        <v>104.86456605859593</v>
      </c>
    </row>
    <row r="40" spans="1:28" ht="21.75" thickBot="1" x14ac:dyDescent="0.3">
      <c r="A40" s="36" t="s">
        <v>27</v>
      </c>
      <c r="B40" s="28">
        <v>1414</v>
      </c>
      <c r="C40" s="28">
        <v>640</v>
      </c>
      <c r="D40" s="28">
        <v>1009</v>
      </c>
      <c r="E40" s="28">
        <v>1838</v>
      </c>
      <c r="F40" s="28">
        <v>2049</v>
      </c>
      <c r="G40" s="28">
        <v>2347</v>
      </c>
      <c r="H40" s="59">
        <v>2159.0700000000002</v>
      </c>
      <c r="I40" s="57">
        <v>557.9</v>
      </c>
      <c r="J40" s="71">
        <f t="shared" si="0"/>
        <v>12013.97</v>
      </c>
      <c r="K40" s="37">
        <v>1373.41</v>
      </c>
      <c r="L40" s="49">
        <f t="shared" si="1"/>
        <v>97.129420084865643</v>
      </c>
      <c r="M40" s="37">
        <v>692.53</v>
      </c>
      <c r="N40" s="49">
        <f t="shared" si="2"/>
        <v>108.2078125</v>
      </c>
      <c r="O40" s="37">
        <v>1075.48</v>
      </c>
      <c r="P40" s="49">
        <f t="shared" si="3"/>
        <v>106.58870168483648</v>
      </c>
      <c r="Q40" s="30">
        <v>1798</v>
      </c>
      <c r="R40" s="49">
        <f t="shared" si="4"/>
        <v>97.823721436343845</v>
      </c>
      <c r="S40" s="30">
        <v>2163</v>
      </c>
      <c r="T40" s="49">
        <f t="shared" si="5"/>
        <v>105.56368960468521</v>
      </c>
      <c r="U40" s="30">
        <v>2593</v>
      </c>
      <c r="V40" s="49">
        <f t="shared" si="6"/>
        <v>110.48146570089476</v>
      </c>
      <c r="W40" s="45">
        <v>2279.1800000000003</v>
      </c>
      <c r="X40" s="49">
        <f t="shared" si="7"/>
        <v>105.56304334736717</v>
      </c>
      <c r="Y40" s="45">
        <v>570.54999999999995</v>
      </c>
      <c r="Z40" s="49">
        <f t="shared" si="8"/>
        <v>102.26743143932605</v>
      </c>
      <c r="AA40" s="83">
        <f t="shared" si="9"/>
        <v>12545.15</v>
      </c>
      <c r="AB40" s="49">
        <f t="shared" si="10"/>
        <v>104.42135280843885</v>
      </c>
    </row>
    <row r="41" spans="1:28" ht="21.75" thickBot="1" x14ac:dyDescent="0.3">
      <c r="A41" s="36" t="s">
        <v>90</v>
      </c>
      <c r="B41" s="28">
        <v>967</v>
      </c>
      <c r="C41" s="28">
        <v>630</v>
      </c>
      <c r="D41" s="28">
        <v>939</v>
      </c>
      <c r="E41" s="28">
        <v>1340</v>
      </c>
      <c r="F41" s="28">
        <v>1621</v>
      </c>
      <c r="G41" s="28">
        <v>1042</v>
      </c>
      <c r="H41" s="59">
        <v>1233.3399999999999</v>
      </c>
      <c r="I41" s="57">
        <v>380</v>
      </c>
      <c r="J41" s="71">
        <f t="shared" si="0"/>
        <v>8152.34</v>
      </c>
      <c r="K41" s="37">
        <v>1028.44</v>
      </c>
      <c r="L41" s="49">
        <f t="shared" si="1"/>
        <v>106.35367114788006</v>
      </c>
      <c r="M41" s="37">
        <v>640.83000000000004</v>
      </c>
      <c r="N41" s="49">
        <f t="shared" si="2"/>
        <v>101.71904761904761</v>
      </c>
      <c r="O41" s="37">
        <v>965.04</v>
      </c>
      <c r="P41" s="49">
        <f t="shared" si="3"/>
        <v>102.77316293929712</v>
      </c>
      <c r="Q41" s="30">
        <v>1385</v>
      </c>
      <c r="R41" s="49">
        <f t="shared" si="4"/>
        <v>103.35820895522387</v>
      </c>
      <c r="S41" s="30">
        <v>1596</v>
      </c>
      <c r="T41" s="49">
        <f t="shared" si="5"/>
        <v>98.457742134484889</v>
      </c>
      <c r="U41" s="30">
        <v>1119</v>
      </c>
      <c r="V41" s="49">
        <f t="shared" si="6"/>
        <v>107.38963531669864</v>
      </c>
      <c r="W41" s="45">
        <v>1260.8399999999999</v>
      </c>
      <c r="X41" s="49">
        <f t="shared" si="7"/>
        <v>102.22971767720175</v>
      </c>
      <c r="Y41" s="45">
        <v>475.3</v>
      </c>
      <c r="Z41" s="49">
        <f t="shared" si="8"/>
        <v>125.07894736842104</v>
      </c>
      <c r="AA41" s="83">
        <f t="shared" si="9"/>
        <v>8470.4499999999989</v>
      </c>
      <c r="AB41" s="49">
        <f t="shared" si="10"/>
        <v>103.90206983516389</v>
      </c>
    </row>
    <row r="42" spans="1:28" ht="21.75" thickBot="1" x14ac:dyDescent="0.3">
      <c r="A42" s="36" t="s">
        <v>51</v>
      </c>
      <c r="B42" s="28">
        <v>1149</v>
      </c>
      <c r="C42" s="28">
        <v>685</v>
      </c>
      <c r="D42" s="28">
        <v>1039</v>
      </c>
      <c r="E42" s="28">
        <v>1513</v>
      </c>
      <c r="F42" s="28">
        <v>1929</v>
      </c>
      <c r="G42" s="28">
        <v>2042</v>
      </c>
      <c r="H42" s="59">
        <v>1562.41</v>
      </c>
      <c r="I42" s="57">
        <v>459.75</v>
      </c>
      <c r="J42" s="71">
        <f t="shared" si="0"/>
        <v>10379.16</v>
      </c>
      <c r="K42" s="37">
        <v>1225.17</v>
      </c>
      <c r="L42" s="49">
        <f t="shared" si="1"/>
        <v>106.62924281984334</v>
      </c>
      <c r="M42" s="37">
        <v>793.15</v>
      </c>
      <c r="N42" s="49">
        <f t="shared" si="2"/>
        <v>115.7883211678832</v>
      </c>
      <c r="O42" s="37">
        <v>1093.33</v>
      </c>
      <c r="P42" s="49">
        <f t="shared" si="3"/>
        <v>105.22906641000962</v>
      </c>
      <c r="Q42" s="30">
        <v>1737</v>
      </c>
      <c r="R42" s="49">
        <f t="shared" si="4"/>
        <v>114.80502313284863</v>
      </c>
      <c r="S42" s="30">
        <v>1876</v>
      </c>
      <c r="T42" s="49">
        <f t="shared" si="5"/>
        <v>97.252462415759467</v>
      </c>
      <c r="U42" s="30">
        <v>2367</v>
      </c>
      <c r="V42" s="49">
        <f t="shared" si="6"/>
        <v>115.91576885406465</v>
      </c>
      <c r="W42" s="45">
        <v>1644.8500000000001</v>
      </c>
      <c r="X42" s="49">
        <f t="shared" si="7"/>
        <v>105.27646392432204</v>
      </c>
      <c r="Y42" s="45">
        <v>457.59999999999997</v>
      </c>
      <c r="Z42" s="49">
        <f t="shared" si="8"/>
        <v>99.532354540511136</v>
      </c>
      <c r="AA42" s="83">
        <f t="shared" si="9"/>
        <v>11194.1</v>
      </c>
      <c r="AB42" s="49">
        <f t="shared" si="10"/>
        <v>107.85169512754405</v>
      </c>
    </row>
    <row r="43" spans="1:28" ht="21.75" thickBot="1" x14ac:dyDescent="0.3">
      <c r="A43" s="36" t="s">
        <v>88</v>
      </c>
      <c r="B43" s="28">
        <v>1114</v>
      </c>
      <c r="C43" s="28">
        <v>526</v>
      </c>
      <c r="D43" s="28">
        <v>1023</v>
      </c>
      <c r="E43" s="28">
        <v>1098</v>
      </c>
      <c r="F43" s="28">
        <v>1200</v>
      </c>
      <c r="G43" s="28">
        <v>1534</v>
      </c>
      <c r="H43" s="59">
        <v>1763.1000000000001</v>
      </c>
      <c r="I43" s="57">
        <v>474.05</v>
      </c>
      <c r="J43" s="71">
        <f t="shared" si="0"/>
        <v>8732.15</v>
      </c>
      <c r="K43" s="37">
        <v>1152.05</v>
      </c>
      <c r="L43" s="49">
        <f t="shared" si="1"/>
        <v>103.41561938958708</v>
      </c>
      <c r="M43" s="37">
        <v>530.91999999999996</v>
      </c>
      <c r="N43" s="49">
        <f t="shared" si="2"/>
        <v>100.93536121673003</v>
      </c>
      <c r="O43" s="37">
        <v>1021.59</v>
      </c>
      <c r="P43" s="49">
        <f t="shared" si="3"/>
        <v>99.862170087976537</v>
      </c>
      <c r="Q43" s="30">
        <v>1081</v>
      </c>
      <c r="R43" s="49">
        <f t="shared" si="4"/>
        <v>98.451730418943527</v>
      </c>
      <c r="S43" s="30">
        <v>1239</v>
      </c>
      <c r="T43" s="49">
        <f t="shared" si="5"/>
        <v>103.25</v>
      </c>
      <c r="U43" s="30">
        <v>1536</v>
      </c>
      <c r="V43" s="49">
        <f t="shared" si="6"/>
        <v>100.1303780964798</v>
      </c>
      <c r="W43" s="45">
        <v>1817.28</v>
      </c>
      <c r="X43" s="49">
        <f t="shared" si="7"/>
        <v>103.07299642674835</v>
      </c>
      <c r="Y43" s="45">
        <v>499.4</v>
      </c>
      <c r="Z43" s="49">
        <f t="shared" si="8"/>
        <v>105.34753717962239</v>
      </c>
      <c r="AA43" s="83">
        <f t="shared" si="9"/>
        <v>8877.24</v>
      </c>
      <c r="AB43" s="49">
        <f t="shared" si="10"/>
        <v>101.66156101303802</v>
      </c>
    </row>
    <row r="44" spans="1:28" ht="21.75" thickBot="1" x14ac:dyDescent="0.3">
      <c r="A44" s="36" t="s">
        <v>72</v>
      </c>
      <c r="B44" s="28">
        <v>1232</v>
      </c>
      <c r="C44" s="28">
        <v>613</v>
      </c>
      <c r="D44" s="28">
        <v>1019</v>
      </c>
      <c r="E44" s="28">
        <v>1389</v>
      </c>
      <c r="F44" s="28">
        <v>1639</v>
      </c>
      <c r="G44" s="28">
        <v>1909</v>
      </c>
      <c r="H44" s="59">
        <v>1355.7900000000002</v>
      </c>
      <c r="I44" s="57">
        <v>382.55</v>
      </c>
      <c r="J44" s="71">
        <f t="shared" si="0"/>
        <v>9539.34</v>
      </c>
      <c r="K44" s="37">
        <v>1278.1400000000001</v>
      </c>
      <c r="L44" s="49">
        <f t="shared" si="1"/>
        <v>103.74512987012987</v>
      </c>
      <c r="M44" s="37">
        <v>632.41999999999996</v>
      </c>
      <c r="N44" s="49">
        <f t="shared" si="2"/>
        <v>103.1680261011419</v>
      </c>
      <c r="O44" s="37">
        <v>1060.32</v>
      </c>
      <c r="P44" s="49">
        <f t="shared" si="3"/>
        <v>104.05495583905788</v>
      </c>
      <c r="Q44" s="30">
        <v>1441</v>
      </c>
      <c r="R44" s="49">
        <f t="shared" si="4"/>
        <v>103.74370050395969</v>
      </c>
      <c r="S44" s="30">
        <v>1785</v>
      </c>
      <c r="T44" s="49">
        <f t="shared" si="5"/>
        <v>108.90787065283709</v>
      </c>
      <c r="U44" s="30">
        <v>2262</v>
      </c>
      <c r="V44" s="49">
        <f t="shared" si="6"/>
        <v>118.49135673127292</v>
      </c>
      <c r="W44" s="45">
        <v>1429.2</v>
      </c>
      <c r="X44" s="49">
        <f t="shared" si="7"/>
        <v>105.41455535149247</v>
      </c>
      <c r="Y44" s="45">
        <v>425.95</v>
      </c>
      <c r="Z44" s="49">
        <f t="shared" si="8"/>
        <v>111.34492223238792</v>
      </c>
      <c r="AA44" s="83">
        <f t="shared" si="9"/>
        <v>10314.030000000002</v>
      </c>
      <c r="AB44" s="49">
        <f t="shared" si="10"/>
        <v>108.12100208190508</v>
      </c>
    </row>
    <row r="45" spans="1:28" ht="21.75" thickBot="1" x14ac:dyDescent="0.3">
      <c r="A45" s="36" t="s">
        <v>55</v>
      </c>
      <c r="B45" s="28">
        <v>1238</v>
      </c>
      <c r="C45" s="28">
        <v>668</v>
      </c>
      <c r="D45" s="28">
        <v>1108</v>
      </c>
      <c r="E45" s="28">
        <v>1572</v>
      </c>
      <c r="F45" s="28">
        <v>1710</v>
      </c>
      <c r="G45" s="28">
        <v>1990</v>
      </c>
      <c r="H45" s="59">
        <v>1367.7099999999998</v>
      </c>
      <c r="I45" s="57">
        <v>470.25</v>
      </c>
      <c r="J45" s="71">
        <f t="shared" si="0"/>
        <v>10123.959999999999</v>
      </c>
      <c r="K45" s="37">
        <v>1285.18</v>
      </c>
      <c r="L45" s="49">
        <f t="shared" si="1"/>
        <v>103.81098546042004</v>
      </c>
      <c r="M45" s="37">
        <v>753.96</v>
      </c>
      <c r="N45" s="49">
        <f t="shared" si="2"/>
        <v>112.8682634730539</v>
      </c>
      <c r="O45" s="37">
        <v>1132.5999999999999</v>
      </c>
      <c r="P45" s="49">
        <f t="shared" si="3"/>
        <v>102.22021660649818</v>
      </c>
      <c r="Q45" s="30">
        <v>1605</v>
      </c>
      <c r="R45" s="49">
        <f t="shared" si="4"/>
        <v>102.09923664122138</v>
      </c>
      <c r="S45" s="30">
        <v>1794</v>
      </c>
      <c r="T45" s="49">
        <f t="shared" si="5"/>
        <v>104.91228070175438</v>
      </c>
      <c r="U45" s="30">
        <v>1703</v>
      </c>
      <c r="V45" s="49">
        <f t="shared" si="6"/>
        <v>85.577889447236174</v>
      </c>
      <c r="W45" s="45">
        <v>1392.1100000000001</v>
      </c>
      <c r="X45" s="49">
        <f t="shared" si="7"/>
        <v>101.78400391895946</v>
      </c>
      <c r="Y45" s="45">
        <v>479.90000000000003</v>
      </c>
      <c r="Z45" s="49">
        <f t="shared" si="8"/>
        <v>102.05209994683679</v>
      </c>
      <c r="AA45" s="83">
        <f t="shared" si="9"/>
        <v>10145.75</v>
      </c>
      <c r="AB45" s="49">
        <f t="shared" si="10"/>
        <v>100.21523198432234</v>
      </c>
    </row>
    <row r="46" spans="1:28" ht="21.75" thickBot="1" x14ac:dyDescent="0.3">
      <c r="A46" s="36" t="s">
        <v>32</v>
      </c>
      <c r="B46" s="28">
        <v>1393</v>
      </c>
      <c r="C46" s="28">
        <v>690</v>
      </c>
      <c r="D46" s="28">
        <v>1191</v>
      </c>
      <c r="E46" s="28">
        <v>2094</v>
      </c>
      <c r="F46" s="28">
        <v>2159</v>
      </c>
      <c r="G46" s="28">
        <v>1613</v>
      </c>
      <c r="H46" s="59">
        <v>1435.55</v>
      </c>
      <c r="I46" s="57">
        <v>560.29999999999995</v>
      </c>
      <c r="J46" s="71">
        <f t="shared" si="0"/>
        <v>11135.849999999999</v>
      </c>
      <c r="K46" s="37">
        <v>1384.68</v>
      </c>
      <c r="L46" s="49">
        <f t="shared" si="1"/>
        <v>99.402727925340997</v>
      </c>
      <c r="M46" s="37">
        <v>701.87</v>
      </c>
      <c r="N46" s="49">
        <f t="shared" si="2"/>
        <v>101.72028985507247</v>
      </c>
      <c r="O46" s="37">
        <v>1174.3800000000001</v>
      </c>
      <c r="P46" s="49">
        <f t="shared" si="3"/>
        <v>98.604534005037792</v>
      </c>
      <c r="Q46" s="30">
        <v>2031</v>
      </c>
      <c r="R46" s="49">
        <f t="shared" si="4"/>
        <v>96.991404011461313</v>
      </c>
      <c r="S46" s="30">
        <v>2143</v>
      </c>
      <c r="T46" s="49">
        <f t="shared" si="5"/>
        <v>99.258916164891147</v>
      </c>
      <c r="U46" s="30">
        <v>2134</v>
      </c>
      <c r="V46" s="49">
        <f t="shared" si="6"/>
        <v>132.30006199628022</v>
      </c>
      <c r="W46" s="45">
        <v>1517.2499999999998</v>
      </c>
      <c r="X46" s="49">
        <f t="shared" si="7"/>
        <v>105.69119849535021</v>
      </c>
      <c r="Y46" s="45">
        <v>590.70000000000005</v>
      </c>
      <c r="Z46" s="49">
        <f t="shared" si="8"/>
        <v>105.42566482241658</v>
      </c>
      <c r="AA46" s="83">
        <f t="shared" si="9"/>
        <v>11676.880000000001</v>
      </c>
      <c r="AB46" s="49">
        <f t="shared" si="10"/>
        <v>104.85845265516329</v>
      </c>
    </row>
    <row r="47" spans="1:28" ht="21.75" thickBot="1" x14ac:dyDescent="0.3">
      <c r="A47" s="36" t="s">
        <v>73</v>
      </c>
      <c r="B47" s="28">
        <v>1075</v>
      </c>
      <c r="C47" s="28">
        <v>705</v>
      </c>
      <c r="D47" s="28">
        <v>1109</v>
      </c>
      <c r="E47" s="28">
        <v>1247</v>
      </c>
      <c r="F47" s="28">
        <v>1715</v>
      </c>
      <c r="G47" s="28">
        <v>1769</v>
      </c>
      <c r="H47" s="59">
        <v>1775.17</v>
      </c>
      <c r="I47" s="57">
        <v>341.85</v>
      </c>
      <c r="J47" s="71">
        <f t="shared" si="0"/>
        <v>9737.02</v>
      </c>
      <c r="K47" s="37">
        <v>1176.0899999999999</v>
      </c>
      <c r="L47" s="49">
        <f t="shared" si="1"/>
        <v>109.40372093023254</v>
      </c>
      <c r="M47" s="37">
        <v>726.54</v>
      </c>
      <c r="N47" s="49">
        <f t="shared" si="2"/>
        <v>103.05531914893618</v>
      </c>
      <c r="O47" s="37">
        <v>1137.3699999999999</v>
      </c>
      <c r="P47" s="49">
        <f t="shared" si="3"/>
        <v>102.5581605049594</v>
      </c>
      <c r="Q47" s="30">
        <v>1331</v>
      </c>
      <c r="R47" s="49">
        <f t="shared" si="4"/>
        <v>106.73616680032076</v>
      </c>
      <c r="S47" s="30">
        <v>1837</v>
      </c>
      <c r="T47" s="49">
        <f t="shared" si="5"/>
        <v>107.11370262390672</v>
      </c>
      <c r="U47" s="30">
        <v>2238</v>
      </c>
      <c r="V47" s="49">
        <f t="shared" si="6"/>
        <v>126.51215375918599</v>
      </c>
      <c r="W47" s="45">
        <v>1861.71</v>
      </c>
      <c r="X47" s="49">
        <f t="shared" si="7"/>
        <v>104.87502605384273</v>
      </c>
      <c r="Y47" s="45">
        <v>478.2</v>
      </c>
      <c r="Z47" s="49">
        <f t="shared" si="8"/>
        <v>139.88591487494514</v>
      </c>
      <c r="AA47" s="83">
        <f t="shared" si="9"/>
        <v>10785.91</v>
      </c>
      <c r="AB47" s="49">
        <f t="shared" si="10"/>
        <v>110.77218697301639</v>
      </c>
    </row>
    <row r="48" spans="1:28" ht="21.75" thickBot="1" x14ac:dyDescent="0.3">
      <c r="A48" s="36" t="s">
        <v>74</v>
      </c>
      <c r="B48" s="28">
        <v>1080</v>
      </c>
      <c r="C48" s="28">
        <v>729</v>
      </c>
      <c r="D48" s="28">
        <v>871</v>
      </c>
      <c r="E48" s="28">
        <v>1522</v>
      </c>
      <c r="F48" s="28">
        <v>1783</v>
      </c>
      <c r="G48" s="28">
        <v>1992</v>
      </c>
      <c r="H48" s="59">
        <v>2035.18</v>
      </c>
      <c r="I48" s="57">
        <v>303.64999999999998</v>
      </c>
      <c r="J48" s="71">
        <f t="shared" si="0"/>
        <v>10315.83</v>
      </c>
      <c r="K48" s="37">
        <v>1181.57</v>
      </c>
      <c r="L48" s="49">
        <f t="shared" si="1"/>
        <v>109.40462962962962</v>
      </c>
      <c r="M48" s="37">
        <v>746.28</v>
      </c>
      <c r="N48" s="49">
        <f t="shared" si="2"/>
        <v>102.37037037037035</v>
      </c>
      <c r="O48" s="37">
        <v>935.51</v>
      </c>
      <c r="P48" s="49">
        <f t="shared" si="3"/>
        <v>107.40642939150402</v>
      </c>
      <c r="Q48" s="30">
        <v>1398</v>
      </c>
      <c r="R48" s="49">
        <f t="shared" si="4"/>
        <v>91.852825229960573</v>
      </c>
      <c r="S48" s="30">
        <v>2169</v>
      </c>
      <c r="T48" s="49">
        <f t="shared" si="5"/>
        <v>121.64890633763321</v>
      </c>
      <c r="U48" s="30">
        <v>1897</v>
      </c>
      <c r="V48" s="49">
        <f t="shared" si="6"/>
        <v>95.230923694779108</v>
      </c>
      <c r="W48" s="45">
        <v>1653.2399999999998</v>
      </c>
      <c r="X48" s="49">
        <f t="shared" si="7"/>
        <v>81.233109602099063</v>
      </c>
      <c r="Y48" s="45">
        <v>320.85000000000002</v>
      </c>
      <c r="Z48" s="49">
        <f t="shared" si="8"/>
        <v>105.66441626873046</v>
      </c>
      <c r="AA48" s="83">
        <f t="shared" si="9"/>
        <v>10301.450000000001</v>
      </c>
      <c r="AB48" s="49">
        <f t="shared" si="10"/>
        <v>99.860602588449026</v>
      </c>
    </row>
    <row r="49" spans="1:28" ht="21.75" thickBot="1" x14ac:dyDescent="0.3">
      <c r="A49" s="36" t="s">
        <v>84</v>
      </c>
      <c r="B49" s="28">
        <v>1140</v>
      </c>
      <c r="C49" s="28">
        <v>647</v>
      </c>
      <c r="D49" s="28">
        <v>998</v>
      </c>
      <c r="E49" s="28">
        <v>1898</v>
      </c>
      <c r="F49" s="28">
        <v>1200</v>
      </c>
      <c r="G49" s="28">
        <v>1107</v>
      </c>
      <c r="H49" s="59">
        <v>1996.97</v>
      </c>
      <c r="I49" s="57">
        <v>469.95</v>
      </c>
      <c r="J49" s="71">
        <f t="shared" si="0"/>
        <v>9456.92</v>
      </c>
      <c r="K49" s="37">
        <v>1346.39</v>
      </c>
      <c r="L49" s="49">
        <f t="shared" si="1"/>
        <v>118.10438596491228</v>
      </c>
      <c r="M49" s="37">
        <v>712.67</v>
      </c>
      <c r="N49" s="49">
        <f t="shared" si="2"/>
        <v>110.14992272024729</v>
      </c>
      <c r="O49" s="37">
        <v>896.34</v>
      </c>
      <c r="P49" s="49">
        <f t="shared" si="3"/>
        <v>89.813627254509015</v>
      </c>
      <c r="Q49" s="30">
        <v>1595</v>
      </c>
      <c r="R49" s="49">
        <f t="shared" si="4"/>
        <v>84.035827186512108</v>
      </c>
      <c r="S49" s="30">
        <v>1738</v>
      </c>
      <c r="T49" s="49">
        <f t="shared" si="5"/>
        <v>144.83333333333331</v>
      </c>
      <c r="U49" s="30">
        <v>1095</v>
      </c>
      <c r="V49" s="49">
        <f t="shared" si="6"/>
        <v>98.915989159891609</v>
      </c>
      <c r="W49" s="45">
        <v>2070.4499999999998</v>
      </c>
      <c r="X49" s="49">
        <f t="shared" si="7"/>
        <v>103.6795745554515</v>
      </c>
      <c r="Y49" s="45">
        <v>524.6</v>
      </c>
      <c r="Z49" s="49">
        <f t="shared" si="8"/>
        <v>111.62889669113736</v>
      </c>
      <c r="AA49" s="83">
        <f t="shared" si="9"/>
        <v>9978.4499999999989</v>
      </c>
      <c r="AB49" s="49">
        <f t="shared" si="10"/>
        <v>105.51479762967222</v>
      </c>
    </row>
    <row r="50" spans="1:28" ht="21.75" thickBot="1" x14ac:dyDescent="0.3">
      <c r="A50" s="36" t="s">
        <v>48</v>
      </c>
      <c r="B50" s="28">
        <v>1309</v>
      </c>
      <c r="C50" s="28">
        <v>740</v>
      </c>
      <c r="D50" s="28">
        <v>1110</v>
      </c>
      <c r="E50" s="28">
        <v>1787</v>
      </c>
      <c r="F50" s="28">
        <v>1774</v>
      </c>
      <c r="G50" s="28">
        <v>1704</v>
      </c>
      <c r="H50" s="59">
        <v>1557.75</v>
      </c>
      <c r="I50" s="57">
        <v>453.2</v>
      </c>
      <c r="J50" s="71">
        <f t="shared" si="0"/>
        <v>10434.950000000001</v>
      </c>
      <c r="K50" s="37">
        <v>1392.3</v>
      </c>
      <c r="L50" s="49">
        <f t="shared" si="1"/>
        <v>106.36363636363635</v>
      </c>
      <c r="M50" s="37">
        <v>784.96</v>
      </c>
      <c r="N50" s="49">
        <f t="shared" si="2"/>
        <v>106.07567567567568</v>
      </c>
      <c r="O50" s="37">
        <v>1124.17</v>
      </c>
      <c r="P50" s="49">
        <f t="shared" si="3"/>
        <v>101.27657657657659</v>
      </c>
      <c r="Q50" s="30">
        <v>1796</v>
      </c>
      <c r="R50" s="49">
        <f t="shared" si="4"/>
        <v>100.50363738108561</v>
      </c>
      <c r="S50" s="30">
        <v>1979</v>
      </c>
      <c r="T50" s="49">
        <f t="shared" si="5"/>
        <v>111.55580608793687</v>
      </c>
      <c r="U50" s="30">
        <v>1909</v>
      </c>
      <c r="V50" s="49">
        <f t="shared" si="6"/>
        <v>112.03051643192488</v>
      </c>
      <c r="W50" s="45">
        <v>1480.41</v>
      </c>
      <c r="X50" s="49">
        <f t="shared" si="7"/>
        <v>95.035146846413099</v>
      </c>
      <c r="Y50" s="45">
        <v>479.35</v>
      </c>
      <c r="Z50" s="49">
        <f t="shared" si="8"/>
        <v>105.770079435128</v>
      </c>
      <c r="AA50" s="83">
        <f t="shared" si="9"/>
        <v>10945.19</v>
      </c>
      <c r="AB50" s="49">
        <f t="shared" si="10"/>
        <v>104.88972156071664</v>
      </c>
    </row>
    <row r="51" spans="1:28" ht="21.75" thickBot="1" x14ac:dyDescent="0.3">
      <c r="A51" s="36" t="s">
        <v>25</v>
      </c>
      <c r="B51" s="28">
        <v>1490</v>
      </c>
      <c r="C51" s="28">
        <v>738</v>
      </c>
      <c r="D51" s="28">
        <v>1265</v>
      </c>
      <c r="E51" s="28">
        <v>1728</v>
      </c>
      <c r="F51" s="28">
        <v>1884</v>
      </c>
      <c r="G51" s="28">
        <v>1914</v>
      </c>
      <c r="H51" s="59">
        <v>2408.67</v>
      </c>
      <c r="I51" s="57">
        <v>765.3</v>
      </c>
      <c r="J51" s="71">
        <f t="shared" si="0"/>
        <v>12192.97</v>
      </c>
      <c r="K51" s="37">
        <v>1575.12</v>
      </c>
      <c r="L51" s="49">
        <f t="shared" si="1"/>
        <v>105.71275167785234</v>
      </c>
      <c r="M51" s="37">
        <v>714.6</v>
      </c>
      <c r="N51" s="49">
        <f t="shared" si="2"/>
        <v>96.82926829268294</v>
      </c>
      <c r="O51" s="37">
        <v>1292.5899999999999</v>
      </c>
      <c r="P51" s="49">
        <f t="shared" si="3"/>
        <v>102.18102766798418</v>
      </c>
      <c r="Q51" s="30">
        <v>1809</v>
      </c>
      <c r="R51" s="49">
        <f t="shared" si="4"/>
        <v>104.6875</v>
      </c>
      <c r="S51" s="30">
        <v>2159</v>
      </c>
      <c r="T51" s="49">
        <f t="shared" si="5"/>
        <v>114.59660297239915</v>
      </c>
      <c r="U51" s="30">
        <v>1719</v>
      </c>
      <c r="V51" s="49">
        <f t="shared" si="6"/>
        <v>89.811912225705328</v>
      </c>
      <c r="W51" s="45">
        <v>2452.2600000000002</v>
      </c>
      <c r="X51" s="49">
        <f t="shared" si="7"/>
        <v>101.80971241390478</v>
      </c>
      <c r="Y51" s="45">
        <v>778.94999999999993</v>
      </c>
      <c r="Z51" s="49">
        <f t="shared" si="8"/>
        <v>101.78361426891416</v>
      </c>
      <c r="AA51" s="83">
        <f t="shared" si="9"/>
        <v>12500.52</v>
      </c>
      <c r="AB51" s="49">
        <f t="shared" si="10"/>
        <v>102.52235509478002</v>
      </c>
    </row>
    <row r="52" spans="1:28" ht="21.75" thickBot="1" x14ac:dyDescent="0.3">
      <c r="A52" s="36" t="s">
        <v>17</v>
      </c>
      <c r="B52" s="28">
        <v>1405</v>
      </c>
      <c r="C52" s="28">
        <v>1118</v>
      </c>
      <c r="D52" s="28">
        <v>1508</v>
      </c>
      <c r="E52" s="28">
        <v>1999</v>
      </c>
      <c r="F52" s="28">
        <v>2141</v>
      </c>
      <c r="G52" s="28">
        <v>1699</v>
      </c>
      <c r="H52" s="59">
        <v>1384.88</v>
      </c>
      <c r="I52" s="57">
        <v>517.75</v>
      </c>
      <c r="J52" s="71">
        <f t="shared" si="0"/>
        <v>11772.630000000001</v>
      </c>
      <c r="K52" s="37">
        <v>1505.8</v>
      </c>
      <c r="L52" s="49">
        <f t="shared" si="1"/>
        <v>107.17437722419929</v>
      </c>
      <c r="M52" s="37">
        <v>1102.98</v>
      </c>
      <c r="N52" s="49">
        <f t="shared" si="2"/>
        <v>98.656529516994638</v>
      </c>
      <c r="O52" s="37">
        <v>1543.72</v>
      </c>
      <c r="P52" s="49">
        <f t="shared" si="3"/>
        <v>102.368700265252</v>
      </c>
      <c r="Q52" s="30">
        <v>1954</v>
      </c>
      <c r="R52" s="49">
        <f t="shared" si="4"/>
        <v>97.748874437218618</v>
      </c>
      <c r="S52" s="30">
        <v>2120</v>
      </c>
      <c r="T52" s="49">
        <f t="shared" si="5"/>
        <v>99.019149929939275</v>
      </c>
      <c r="U52" s="30">
        <v>1781</v>
      </c>
      <c r="V52" s="49">
        <f t="shared" si="6"/>
        <v>104.82636845203062</v>
      </c>
      <c r="W52" s="45">
        <v>1413.83</v>
      </c>
      <c r="X52" s="49">
        <f t="shared" si="7"/>
        <v>102.09043382820171</v>
      </c>
      <c r="Y52" s="45">
        <v>521.5</v>
      </c>
      <c r="Z52" s="49">
        <f t="shared" si="8"/>
        <v>100.72428778367939</v>
      </c>
      <c r="AA52" s="83">
        <f t="shared" si="9"/>
        <v>11942.83</v>
      </c>
      <c r="AB52" s="49">
        <f t="shared" si="10"/>
        <v>101.44572623109704</v>
      </c>
    </row>
    <row r="53" spans="1:28" ht="21.75" thickBot="1" x14ac:dyDescent="0.3">
      <c r="A53" s="36" t="s">
        <v>91</v>
      </c>
      <c r="B53" s="28">
        <v>809</v>
      </c>
      <c r="C53" s="28">
        <v>499</v>
      </c>
      <c r="D53" s="28">
        <v>710</v>
      </c>
      <c r="E53" s="28">
        <v>1208</v>
      </c>
      <c r="F53" s="28">
        <v>879</v>
      </c>
      <c r="G53" s="28">
        <v>1006</v>
      </c>
      <c r="H53" s="59">
        <v>1025.1100000000001</v>
      </c>
      <c r="I53" s="57">
        <v>1350</v>
      </c>
      <c r="J53" s="71">
        <f t="shared" si="0"/>
        <v>7486.1100000000006</v>
      </c>
      <c r="K53" s="37">
        <v>1026.18</v>
      </c>
      <c r="L53" s="49">
        <f t="shared" si="1"/>
        <v>126.84548825710755</v>
      </c>
      <c r="M53" s="37">
        <v>691.57</v>
      </c>
      <c r="N53" s="49">
        <f t="shared" si="2"/>
        <v>138.59118236472946</v>
      </c>
      <c r="O53" s="37">
        <v>781.85</v>
      </c>
      <c r="P53" s="49">
        <f t="shared" si="3"/>
        <v>110.11971830985917</v>
      </c>
      <c r="Q53" s="30">
        <v>1260</v>
      </c>
      <c r="R53" s="49">
        <f t="shared" si="4"/>
        <v>104.30463576158941</v>
      </c>
      <c r="S53" s="30">
        <v>1014</v>
      </c>
      <c r="T53" s="49">
        <f t="shared" si="5"/>
        <v>115.35836177474404</v>
      </c>
      <c r="U53" s="30">
        <v>1156</v>
      </c>
      <c r="V53" s="49">
        <f t="shared" si="6"/>
        <v>114.91053677932406</v>
      </c>
      <c r="W53" s="45">
        <v>1109.53</v>
      </c>
      <c r="X53" s="49">
        <f t="shared" si="7"/>
        <v>108.23521378193558</v>
      </c>
      <c r="Y53" s="45">
        <v>1294.6000000000001</v>
      </c>
      <c r="Z53" s="49">
        <f t="shared" si="8"/>
        <v>95.896296296296299</v>
      </c>
      <c r="AA53" s="83">
        <f t="shared" si="9"/>
        <v>8333.73</v>
      </c>
      <c r="AB53" s="49">
        <f t="shared" si="10"/>
        <v>111.32256939852606</v>
      </c>
    </row>
    <row r="54" spans="1:28" ht="21.75" thickBot="1" x14ac:dyDescent="0.3">
      <c r="A54" s="36" t="s">
        <v>89</v>
      </c>
      <c r="B54" s="28">
        <v>875</v>
      </c>
      <c r="C54" s="28">
        <v>560</v>
      </c>
      <c r="D54" s="28">
        <v>848</v>
      </c>
      <c r="E54" s="28">
        <v>1487</v>
      </c>
      <c r="F54" s="28">
        <v>2171</v>
      </c>
      <c r="G54" s="28">
        <v>1350</v>
      </c>
      <c r="H54" s="59">
        <v>1030.8200000000002</v>
      </c>
      <c r="I54" s="57">
        <v>456.2</v>
      </c>
      <c r="J54" s="71">
        <f t="shared" si="0"/>
        <v>8778.02</v>
      </c>
      <c r="K54" s="37">
        <v>973.82</v>
      </c>
      <c r="L54" s="49">
        <f t="shared" si="1"/>
        <v>111.29371428571429</v>
      </c>
      <c r="M54" s="37">
        <v>595.26</v>
      </c>
      <c r="N54" s="49">
        <f t="shared" si="2"/>
        <v>106.29642857142858</v>
      </c>
      <c r="O54" s="37">
        <v>868.8</v>
      </c>
      <c r="P54" s="49">
        <f t="shared" si="3"/>
        <v>102.45283018867923</v>
      </c>
      <c r="Q54" s="30">
        <v>1544</v>
      </c>
      <c r="R54" s="49">
        <f t="shared" si="4"/>
        <v>103.83322125084062</v>
      </c>
      <c r="S54" s="30">
        <v>2275</v>
      </c>
      <c r="T54" s="49">
        <f t="shared" si="5"/>
        <v>104.79041916167664</v>
      </c>
      <c r="U54" s="30">
        <v>1377</v>
      </c>
      <c r="V54" s="49">
        <f t="shared" si="6"/>
        <v>102</v>
      </c>
      <c r="W54" s="45">
        <v>1123.6400000000001</v>
      </c>
      <c r="X54" s="49">
        <f t="shared" si="7"/>
        <v>109.00448186880347</v>
      </c>
      <c r="Y54" s="45">
        <v>416.1</v>
      </c>
      <c r="Z54" s="49">
        <f t="shared" si="8"/>
        <v>91.209995615957922</v>
      </c>
      <c r="AA54" s="83">
        <f t="shared" si="9"/>
        <v>9173.6200000000008</v>
      </c>
      <c r="AB54" s="49">
        <f t="shared" si="10"/>
        <v>104.50671108063094</v>
      </c>
    </row>
    <row r="55" spans="1:28" ht="21.75" thickBot="1" x14ac:dyDescent="0.3">
      <c r="A55" s="36" t="s">
        <v>81</v>
      </c>
      <c r="B55" s="28">
        <v>1054</v>
      </c>
      <c r="C55" s="28">
        <v>680</v>
      </c>
      <c r="D55" s="28">
        <v>842</v>
      </c>
      <c r="E55" s="28">
        <v>1175</v>
      </c>
      <c r="F55" s="28">
        <v>1739</v>
      </c>
      <c r="G55" s="28">
        <v>1815</v>
      </c>
      <c r="H55" s="59">
        <v>1401.73</v>
      </c>
      <c r="I55" s="57">
        <v>529.29999999999995</v>
      </c>
      <c r="J55" s="71">
        <f t="shared" si="0"/>
        <v>9236.0299999999988</v>
      </c>
      <c r="K55" s="37">
        <v>1063.73</v>
      </c>
      <c r="L55" s="49">
        <f t="shared" si="1"/>
        <v>100.92314990512334</v>
      </c>
      <c r="M55" s="37">
        <v>653.66</v>
      </c>
      <c r="N55" s="49">
        <f t="shared" si="2"/>
        <v>96.126470588235293</v>
      </c>
      <c r="O55" s="37">
        <v>888.12</v>
      </c>
      <c r="P55" s="49">
        <f t="shared" si="3"/>
        <v>105.47743467933492</v>
      </c>
      <c r="Q55" s="30">
        <v>1237</v>
      </c>
      <c r="R55" s="49">
        <f t="shared" si="4"/>
        <v>105.27659574468085</v>
      </c>
      <c r="S55" s="30">
        <v>1904</v>
      </c>
      <c r="T55" s="49">
        <f t="shared" si="5"/>
        <v>109.48821161587119</v>
      </c>
      <c r="U55" s="30">
        <v>2138</v>
      </c>
      <c r="V55" s="49">
        <f t="shared" si="6"/>
        <v>117.7961432506887</v>
      </c>
      <c r="W55" s="45">
        <v>1623.3300000000002</v>
      </c>
      <c r="X55" s="49">
        <f t="shared" si="7"/>
        <v>115.80903597697132</v>
      </c>
      <c r="Y55" s="45">
        <v>537.9</v>
      </c>
      <c r="Z55" s="49">
        <f t="shared" si="8"/>
        <v>101.62478745512942</v>
      </c>
      <c r="AA55" s="83">
        <f t="shared" si="9"/>
        <v>10045.74</v>
      </c>
      <c r="AB55" s="49">
        <f t="shared" si="10"/>
        <v>108.76686195259219</v>
      </c>
    </row>
    <row r="56" spans="1:28" ht="21.75" thickBot="1" x14ac:dyDescent="0.3">
      <c r="A56" s="36" t="s">
        <v>28</v>
      </c>
      <c r="B56" s="28">
        <v>1436</v>
      </c>
      <c r="C56" s="28">
        <v>668</v>
      </c>
      <c r="D56" s="28">
        <v>1229</v>
      </c>
      <c r="E56" s="28">
        <v>1637</v>
      </c>
      <c r="F56" s="28">
        <v>2289</v>
      </c>
      <c r="G56" s="28">
        <v>1900</v>
      </c>
      <c r="H56" s="59">
        <v>1396.46</v>
      </c>
      <c r="I56" s="57">
        <v>468.45</v>
      </c>
      <c r="J56" s="71">
        <f t="shared" si="0"/>
        <v>11023.91</v>
      </c>
      <c r="K56" s="37">
        <v>1594.64</v>
      </c>
      <c r="L56" s="49">
        <f t="shared" si="1"/>
        <v>111.0473537604457</v>
      </c>
      <c r="M56" s="37">
        <v>741.33</v>
      </c>
      <c r="N56" s="49">
        <f t="shared" si="2"/>
        <v>110.97754491017963</v>
      </c>
      <c r="O56" s="37">
        <v>1215.17</v>
      </c>
      <c r="P56" s="49">
        <f t="shared" si="3"/>
        <v>98.874694873881211</v>
      </c>
      <c r="Q56" s="30">
        <v>1747</v>
      </c>
      <c r="R56" s="49">
        <f t="shared" si="4"/>
        <v>106.71960904092852</v>
      </c>
      <c r="S56" s="30">
        <v>2357</v>
      </c>
      <c r="T56" s="49">
        <f t="shared" si="5"/>
        <v>102.97072957623416</v>
      </c>
      <c r="U56" s="30">
        <v>2236</v>
      </c>
      <c r="V56" s="49">
        <f t="shared" si="6"/>
        <v>117.68421052631579</v>
      </c>
      <c r="W56" s="45">
        <v>1637.6799999999998</v>
      </c>
      <c r="X56" s="49">
        <f t="shared" si="7"/>
        <v>117.27367772796929</v>
      </c>
      <c r="Y56" s="45">
        <v>492</v>
      </c>
      <c r="Z56" s="49">
        <f t="shared" si="8"/>
        <v>105.02721741914827</v>
      </c>
      <c r="AA56" s="83">
        <f t="shared" si="9"/>
        <v>12020.82</v>
      </c>
      <c r="AB56" s="49">
        <f t="shared" si="10"/>
        <v>109.04316163684209</v>
      </c>
    </row>
    <row r="57" spans="1:28" ht="21.75" thickBot="1" x14ac:dyDescent="0.3">
      <c r="A57" s="36" t="s">
        <v>58</v>
      </c>
      <c r="B57" s="28">
        <v>1122</v>
      </c>
      <c r="C57" s="28">
        <v>747</v>
      </c>
      <c r="D57" s="28">
        <v>1150</v>
      </c>
      <c r="E57" s="28">
        <v>2328</v>
      </c>
      <c r="F57" s="28">
        <v>1617</v>
      </c>
      <c r="G57" s="28">
        <v>1484</v>
      </c>
      <c r="H57" s="59">
        <v>1221.44</v>
      </c>
      <c r="I57" s="57">
        <v>465.05</v>
      </c>
      <c r="J57" s="71">
        <f t="shared" si="0"/>
        <v>10134.49</v>
      </c>
      <c r="K57" s="37">
        <v>1155.0899999999999</v>
      </c>
      <c r="L57" s="49">
        <f t="shared" si="1"/>
        <v>102.94919786096256</v>
      </c>
      <c r="M57" s="37">
        <v>744.62</v>
      </c>
      <c r="N57" s="49">
        <f t="shared" si="2"/>
        <v>99.681392235609096</v>
      </c>
      <c r="O57" s="37">
        <v>1223.17</v>
      </c>
      <c r="P57" s="49">
        <f t="shared" si="3"/>
        <v>106.36260869565217</v>
      </c>
      <c r="Q57" s="30">
        <v>2240</v>
      </c>
      <c r="R57" s="49">
        <f t="shared" si="4"/>
        <v>96.219931271477662</v>
      </c>
      <c r="S57" s="30">
        <v>1655</v>
      </c>
      <c r="T57" s="49">
        <f t="shared" si="5"/>
        <v>102.35003092145949</v>
      </c>
      <c r="U57" s="30">
        <v>1420</v>
      </c>
      <c r="V57" s="49">
        <f t="shared" si="6"/>
        <v>95.687331536388143</v>
      </c>
      <c r="W57" s="45">
        <v>1212.74</v>
      </c>
      <c r="X57" s="49">
        <f t="shared" si="7"/>
        <v>99.287725962798007</v>
      </c>
      <c r="Y57" s="45">
        <v>462.04999999999995</v>
      </c>
      <c r="Z57" s="49">
        <f t="shared" si="8"/>
        <v>99.354908074400598</v>
      </c>
      <c r="AA57" s="83">
        <f t="shared" si="9"/>
        <v>10112.67</v>
      </c>
      <c r="AB57" s="49">
        <f t="shared" si="10"/>
        <v>99.7846956284924</v>
      </c>
    </row>
    <row r="58" spans="1:28" ht="21.75" thickBot="1" x14ac:dyDescent="0.3">
      <c r="A58" s="36" t="s">
        <v>63</v>
      </c>
      <c r="B58" s="28">
        <v>1069</v>
      </c>
      <c r="C58" s="28">
        <v>614</v>
      </c>
      <c r="D58" s="28">
        <v>979</v>
      </c>
      <c r="E58" s="28">
        <v>1454</v>
      </c>
      <c r="F58" s="28">
        <v>1742</v>
      </c>
      <c r="G58" s="28">
        <v>2051</v>
      </c>
      <c r="H58" s="59">
        <v>1097.52</v>
      </c>
      <c r="I58" s="57">
        <v>394.09999999999997</v>
      </c>
      <c r="J58" s="71">
        <f t="shared" si="0"/>
        <v>9400.6200000000008</v>
      </c>
      <c r="K58" s="37">
        <v>1273.69</v>
      </c>
      <c r="L58" s="49">
        <f t="shared" si="1"/>
        <v>119.14780168381665</v>
      </c>
      <c r="M58" s="37">
        <v>653.39</v>
      </c>
      <c r="N58" s="49">
        <f t="shared" si="2"/>
        <v>106.41530944625408</v>
      </c>
      <c r="O58" s="37">
        <v>1056.79</v>
      </c>
      <c r="P58" s="49">
        <f t="shared" si="3"/>
        <v>107.94586312563841</v>
      </c>
      <c r="Q58" s="30">
        <v>1523</v>
      </c>
      <c r="R58" s="49">
        <f t="shared" si="4"/>
        <v>104.74552957359009</v>
      </c>
      <c r="S58" s="30">
        <v>1895</v>
      </c>
      <c r="T58" s="49">
        <f t="shared" si="5"/>
        <v>108.78300803673937</v>
      </c>
      <c r="U58" s="30">
        <v>2108</v>
      </c>
      <c r="V58" s="49">
        <f t="shared" si="6"/>
        <v>102.77913213066796</v>
      </c>
      <c r="W58" s="45">
        <v>1142.05</v>
      </c>
      <c r="X58" s="49">
        <f t="shared" si="7"/>
        <v>104.05732925140316</v>
      </c>
      <c r="Y58" s="45">
        <v>408</v>
      </c>
      <c r="Z58" s="49">
        <f t="shared" si="8"/>
        <v>103.52702359807155</v>
      </c>
      <c r="AA58" s="83">
        <f t="shared" si="9"/>
        <v>10059.919999999998</v>
      </c>
      <c r="AB58" s="49">
        <f t="shared" si="10"/>
        <v>107.01336720343974</v>
      </c>
    </row>
    <row r="59" spans="1:28" ht="21.75" thickBot="1" x14ac:dyDescent="0.3">
      <c r="A59" s="36" t="s">
        <v>77</v>
      </c>
      <c r="B59" s="28">
        <v>1185</v>
      </c>
      <c r="C59" s="28">
        <v>607</v>
      </c>
      <c r="D59" s="28">
        <v>1040</v>
      </c>
      <c r="E59" s="28">
        <v>1472</v>
      </c>
      <c r="F59" s="28">
        <v>1621</v>
      </c>
      <c r="G59" s="28">
        <v>1657</v>
      </c>
      <c r="H59" s="59">
        <v>1343.44</v>
      </c>
      <c r="I59" s="57">
        <v>396.45000000000005</v>
      </c>
      <c r="J59" s="71">
        <f t="shared" si="0"/>
        <v>9321.8900000000012</v>
      </c>
      <c r="K59" s="37">
        <v>1205.69</v>
      </c>
      <c r="L59" s="49">
        <f t="shared" si="1"/>
        <v>101.74599156118146</v>
      </c>
      <c r="M59" s="37">
        <v>624.42999999999995</v>
      </c>
      <c r="N59" s="49">
        <f t="shared" si="2"/>
        <v>102.87149917627676</v>
      </c>
      <c r="O59" s="37">
        <v>1018.76</v>
      </c>
      <c r="P59" s="49">
        <f t="shared" si="3"/>
        <v>97.957692307692312</v>
      </c>
      <c r="Q59" s="30">
        <v>1409</v>
      </c>
      <c r="R59" s="49">
        <f t="shared" si="4"/>
        <v>95.720108695652172</v>
      </c>
      <c r="S59" s="30">
        <v>1656</v>
      </c>
      <c r="T59" s="49">
        <f t="shared" si="5"/>
        <v>102.15916101172115</v>
      </c>
      <c r="U59" s="30">
        <v>1713</v>
      </c>
      <c r="V59" s="49">
        <f t="shared" si="6"/>
        <v>103.37960168980085</v>
      </c>
      <c r="W59" s="45">
        <v>1363.8400000000001</v>
      </c>
      <c r="X59" s="49">
        <f t="shared" si="7"/>
        <v>101.51848984696005</v>
      </c>
      <c r="Y59" s="45">
        <v>389.4</v>
      </c>
      <c r="Z59" s="49">
        <f t="shared" si="8"/>
        <v>98.221717744986734</v>
      </c>
      <c r="AA59" s="83">
        <f t="shared" si="9"/>
        <v>9380.1200000000008</v>
      </c>
      <c r="AB59" s="49">
        <f t="shared" si="10"/>
        <v>100.62465873336843</v>
      </c>
    </row>
    <row r="60" spans="1:28" ht="21.75" thickBot="1" x14ac:dyDescent="0.3">
      <c r="A60" s="36" t="s">
        <v>43</v>
      </c>
      <c r="B60" s="28">
        <v>1362</v>
      </c>
      <c r="C60" s="28">
        <v>689</v>
      </c>
      <c r="D60" s="28">
        <v>926</v>
      </c>
      <c r="E60" s="28">
        <v>1743</v>
      </c>
      <c r="F60" s="28">
        <v>2119</v>
      </c>
      <c r="G60" s="28">
        <v>1932</v>
      </c>
      <c r="H60" s="59">
        <v>2036.1799999999998</v>
      </c>
      <c r="I60" s="57">
        <v>1031.3500000000001</v>
      </c>
      <c r="J60" s="71">
        <f t="shared" si="0"/>
        <v>11838.53</v>
      </c>
      <c r="K60" s="37">
        <v>1428.32</v>
      </c>
      <c r="L60" s="49">
        <f t="shared" si="1"/>
        <v>104.86930983847283</v>
      </c>
      <c r="M60" s="37">
        <v>757.96</v>
      </c>
      <c r="N60" s="49">
        <f t="shared" si="2"/>
        <v>110.00870827285922</v>
      </c>
      <c r="O60" s="37">
        <v>991.9</v>
      </c>
      <c r="P60" s="49">
        <f t="shared" si="3"/>
        <v>107.11663066954644</v>
      </c>
      <c r="Q60" s="30">
        <v>1770</v>
      </c>
      <c r="R60" s="49">
        <f t="shared" si="4"/>
        <v>101.54905335628229</v>
      </c>
      <c r="S60" s="30">
        <v>2144</v>
      </c>
      <c r="T60" s="49">
        <f t="shared" si="5"/>
        <v>101.17980179329874</v>
      </c>
      <c r="U60" s="30">
        <v>1915</v>
      </c>
      <c r="V60" s="49">
        <f t="shared" si="6"/>
        <v>99.120082815734989</v>
      </c>
      <c r="W60" s="45">
        <v>2270.08</v>
      </c>
      <c r="X60" s="49">
        <f t="shared" si="7"/>
        <v>111.48719661326602</v>
      </c>
      <c r="Y60" s="45">
        <v>1103.4000000000001</v>
      </c>
      <c r="Z60" s="49">
        <f t="shared" si="8"/>
        <v>106.98598923740728</v>
      </c>
      <c r="AA60" s="83">
        <f t="shared" si="9"/>
        <v>12380.66</v>
      </c>
      <c r="AB60" s="49">
        <f t="shared" si="10"/>
        <v>104.57936922911881</v>
      </c>
    </row>
    <row r="61" spans="1:28" ht="42.75" thickBot="1" x14ac:dyDescent="0.3">
      <c r="A61" s="36" t="s">
        <v>46</v>
      </c>
      <c r="B61" s="28">
        <v>1030</v>
      </c>
      <c r="C61" s="28">
        <v>748</v>
      </c>
      <c r="D61" s="28">
        <v>1006</v>
      </c>
      <c r="E61" s="28">
        <v>1845</v>
      </c>
      <c r="F61" s="28">
        <v>2526</v>
      </c>
      <c r="G61" s="28">
        <v>1539</v>
      </c>
      <c r="H61" s="59">
        <v>1597.59</v>
      </c>
      <c r="I61" s="57">
        <v>363.7</v>
      </c>
      <c r="J61" s="71">
        <f t="shared" si="0"/>
        <v>10655.29</v>
      </c>
      <c r="K61" s="37">
        <v>1232.94</v>
      </c>
      <c r="L61" s="49">
        <f t="shared" si="1"/>
        <v>119.70291262135923</v>
      </c>
      <c r="M61" s="37">
        <v>840.96</v>
      </c>
      <c r="N61" s="49">
        <f t="shared" si="2"/>
        <v>112.42780748663101</v>
      </c>
      <c r="O61" s="37">
        <v>1219.01</v>
      </c>
      <c r="P61" s="49">
        <f t="shared" si="3"/>
        <v>121.17395626242543</v>
      </c>
      <c r="Q61" s="30">
        <v>2297</v>
      </c>
      <c r="R61" s="49">
        <f t="shared" si="4"/>
        <v>124.49864498644988</v>
      </c>
      <c r="S61" s="30">
        <v>2595</v>
      </c>
      <c r="T61" s="49">
        <f t="shared" si="5"/>
        <v>102.73159144893111</v>
      </c>
      <c r="U61" s="30">
        <v>1775</v>
      </c>
      <c r="V61" s="49">
        <f t="shared" si="6"/>
        <v>115.33463287849253</v>
      </c>
      <c r="W61" s="45">
        <v>1587.2099999999998</v>
      </c>
      <c r="X61" s="49">
        <f t="shared" si="7"/>
        <v>99.350271346215237</v>
      </c>
      <c r="Y61" s="45">
        <v>419.65000000000003</v>
      </c>
      <c r="Z61" s="49">
        <f t="shared" si="8"/>
        <v>115.38355787737147</v>
      </c>
      <c r="AA61" s="83">
        <f t="shared" si="9"/>
        <v>11966.769999999999</v>
      </c>
      <c r="AB61" s="49">
        <f t="shared" si="10"/>
        <v>112.30825252057896</v>
      </c>
    </row>
    <row r="62" spans="1:28" ht="21.75" thickBot="1" x14ac:dyDescent="0.3">
      <c r="A62" s="36" t="s">
        <v>71</v>
      </c>
      <c r="B62" s="28">
        <v>1133</v>
      </c>
      <c r="C62" s="28">
        <v>604</v>
      </c>
      <c r="D62" s="28">
        <v>1003</v>
      </c>
      <c r="E62" s="28">
        <v>1464</v>
      </c>
      <c r="F62" s="28">
        <v>1841</v>
      </c>
      <c r="G62" s="28">
        <v>1743</v>
      </c>
      <c r="H62" s="59">
        <v>1608.91</v>
      </c>
      <c r="I62" s="57">
        <v>513.45000000000005</v>
      </c>
      <c r="J62" s="71">
        <f t="shared" si="0"/>
        <v>9910.36</v>
      </c>
      <c r="K62" s="37">
        <v>1248.04</v>
      </c>
      <c r="L62" s="49">
        <f t="shared" si="1"/>
        <v>110.15357458075906</v>
      </c>
      <c r="M62" s="37">
        <v>645.72</v>
      </c>
      <c r="N62" s="49">
        <f t="shared" si="2"/>
        <v>106.90728476821192</v>
      </c>
      <c r="O62" s="37">
        <v>984.92</v>
      </c>
      <c r="P62" s="49">
        <f t="shared" si="3"/>
        <v>98.197407776669991</v>
      </c>
      <c r="Q62" s="30">
        <v>1495</v>
      </c>
      <c r="R62" s="49">
        <f t="shared" si="4"/>
        <v>102.11748633879782</v>
      </c>
      <c r="S62" s="30">
        <v>1944</v>
      </c>
      <c r="T62" s="49">
        <f t="shared" si="5"/>
        <v>105.59478544269419</v>
      </c>
      <c r="U62" s="30">
        <v>1917</v>
      </c>
      <c r="V62" s="49">
        <f t="shared" si="6"/>
        <v>109.98278829604131</v>
      </c>
      <c r="W62" s="45">
        <v>1606.0800000000002</v>
      </c>
      <c r="X62" s="49">
        <f t="shared" si="7"/>
        <v>99.82410451796558</v>
      </c>
      <c r="Y62" s="45">
        <v>560.54999999999995</v>
      </c>
      <c r="Z62" s="49">
        <f t="shared" si="8"/>
        <v>109.17323984808644</v>
      </c>
      <c r="AA62" s="83">
        <f t="shared" si="9"/>
        <v>10401.31</v>
      </c>
      <c r="AB62" s="49">
        <f t="shared" si="10"/>
        <v>104.95390682074111</v>
      </c>
    </row>
    <row r="63" spans="1:28" ht="21.75" thickBot="1" x14ac:dyDescent="0.3">
      <c r="A63" s="36" t="s">
        <v>54</v>
      </c>
      <c r="B63" s="28">
        <v>1344</v>
      </c>
      <c r="C63" s="28">
        <v>641</v>
      </c>
      <c r="D63" s="28">
        <v>1276</v>
      </c>
      <c r="E63" s="28">
        <v>1797</v>
      </c>
      <c r="F63" s="28">
        <v>1973</v>
      </c>
      <c r="G63" s="28">
        <v>1269</v>
      </c>
      <c r="H63" s="59">
        <v>1793.7</v>
      </c>
      <c r="I63" s="57">
        <v>632.75</v>
      </c>
      <c r="J63" s="71">
        <f t="shared" si="0"/>
        <v>10726.45</v>
      </c>
      <c r="K63" s="37">
        <v>1461.54</v>
      </c>
      <c r="L63" s="49">
        <f t="shared" si="1"/>
        <v>108.74553571428571</v>
      </c>
      <c r="M63" s="37">
        <v>694.79</v>
      </c>
      <c r="N63" s="49">
        <f t="shared" si="2"/>
        <v>108.3915756630265</v>
      </c>
      <c r="O63" s="37">
        <v>1265.18</v>
      </c>
      <c r="P63" s="49">
        <f t="shared" si="3"/>
        <v>99.152037617554868</v>
      </c>
      <c r="Q63" s="30">
        <v>1813</v>
      </c>
      <c r="R63" s="49">
        <f t="shared" si="4"/>
        <v>100.89037284362827</v>
      </c>
      <c r="S63" s="30">
        <v>2058</v>
      </c>
      <c r="T63" s="49">
        <f t="shared" si="5"/>
        <v>104.30816016218955</v>
      </c>
      <c r="U63" s="30">
        <v>1308</v>
      </c>
      <c r="V63" s="49">
        <f t="shared" si="6"/>
        <v>103.07328605200945</v>
      </c>
      <c r="W63" s="45">
        <v>1754.81</v>
      </c>
      <c r="X63" s="49">
        <f t="shared" si="7"/>
        <v>97.831855940235258</v>
      </c>
      <c r="Y63" s="45">
        <v>629.35</v>
      </c>
      <c r="Z63" s="49">
        <f t="shared" si="8"/>
        <v>99.462662979059672</v>
      </c>
      <c r="AA63" s="83">
        <f t="shared" si="9"/>
        <v>10984.67</v>
      </c>
      <c r="AB63" s="49">
        <f t="shared" si="10"/>
        <v>102.40732022244079</v>
      </c>
    </row>
    <row r="64" spans="1:28" ht="21.75" thickBot="1" x14ac:dyDescent="0.3">
      <c r="A64" s="36" t="s">
        <v>19</v>
      </c>
      <c r="B64" s="28">
        <v>1508</v>
      </c>
      <c r="C64" s="28">
        <v>736</v>
      </c>
      <c r="D64" s="28">
        <v>1414</v>
      </c>
      <c r="E64" s="28">
        <v>1858</v>
      </c>
      <c r="F64" s="28">
        <v>2093</v>
      </c>
      <c r="G64" s="28">
        <v>2195</v>
      </c>
      <c r="H64" s="59">
        <v>1623.15</v>
      </c>
      <c r="I64" s="57">
        <v>597.35</v>
      </c>
      <c r="J64" s="71">
        <f t="shared" si="0"/>
        <v>12024.5</v>
      </c>
      <c r="K64" s="37">
        <v>1567.07</v>
      </c>
      <c r="L64" s="49">
        <f t="shared" si="1"/>
        <v>103.91710875331563</v>
      </c>
      <c r="M64" s="37">
        <v>743.93</v>
      </c>
      <c r="N64" s="49">
        <f t="shared" si="2"/>
        <v>101.07744565217391</v>
      </c>
      <c r="O64" s="37">
        <v>1397.12</v>
      </c>
      <c r="P64" s="49">
        <f t="shared" si="3"/>
        <v>98.806223479490797</v>
      </c>
      <c r="Q64" s="30">
        <v>1947</v>
      </c>
      <c r="R64" s="49">
        <f t="shared" si="4"/>
        <v>104.79009687836383</v>
      </c>
      <c r="S64" s="30">
        <v>2122</v>
      </c>
      <c r="T64" s="49">
        <f t="shared" si="5"/>
        <v>101.38557095078835</v>
      </c>
      <c r="U64" s="30"/>
      <c r="V64" s="49">
        <f t="shared" si="6"/>
        <v>0</v>
      </c>
      <c r="W64" s="45">
        <v>1866.18</v>
      </c>
      <c r="X64" s="49">
        <f t="shared" si="7"/>
        <v>114.97273819425192</v>
      </c>
      <c r="Y64" s="45">
        <v>664.30000000000007</v>
      </c>
      <c r="Z64" s="49">
        <f t="shared" si="8"/>
        <v>111.20783460282917</v>
      </c>
      <c r="AA64" s="83">
        <f t="shared" si="9"/>
        <v>10307.599999999999</v>
      </c>
      <c r="AB64" s="49">
        <f t="shared" si="10"/>
        <v>85.721651627926306</v>
      </c>
    </row>
    <row r="65" spans="1:28" s="103" customFormat="1" ht="21.75" thickBot="1" x14ac:dyDescent="0.3">
      <c r="A65" s="36" t="s">
        <v>45</v>
      </c>
      <c r="B65" s="33">
        <v>1335</v>
      </c>
      <c r="C65" s="33">
        <v>695</v>
      </c>
      <c r="D65" s="33">
        <v>1133</v>
      </c>
      <c r="E65" s="33">
        <v>1726</v>
      </c>
      <c r="F65" s="33">
        <v>1929</v>
      </c>
      <c r="G65" s="33">
        <v>1777</v>
      </c>
      <c r="H65" s="60">
        <v>1600.3899999999999</v>
      </c>
      <c r="I65" s="97">
        <v>471.04999999999995</v>
      </c>
      <c r="J65" s="98">
        <f t="shared" si="0"/>
        <v>10666.439999999999</v>
      </c>
      <c r="K65" s="99">
        <v>1391.84</v>
      </c>
      <c r="L65" s="100">
        <f t="shared" si="1"/>
        <v>104.25767790262172</v>
      </c>
      <c r="M65" s="99">
        <v>713.69</v>
      </c>
      <c r="N65" s="100">
        <f t="shared" si="2"/>
        <v>102.68920863309354</v>
      </c>
      <c r="O65" s="99">
        <v>1146.55</v>
      </c>
      <c r="P65" s="100">
        <f t="shared" si="3"/>
        <v>101.19593998234775</v>
      </c>
      <c r="Q65" s="34">
        <v>1740</v>
      </c>
      <c r="R65" s="100">
        <f t="shared" si="4"/>
        <v>100.81112398609503</v>
      </c>
      <c r="S65" s="34">
        <v>2033</v>
      </c>
      <c r="T65" s="100">
        <f t="shared" si="5"/>
        <v>105.39139450492483</v>
      </c>
      <c r="U65" s="34">
        <v>1896</v>
      </c>
      <c r="V65" s="100">
        <f t="shared" si="6"/>
        <v>106.69667979741138</v>
      </c>
      <c r="W65" s="101">
        <v>1675.56</v>
      </c>
      <c r="X65" s="100">
        <f t="shared" si="7"/>
        <v>104.69698011109791</v>
      </c>
      <c r="Y65" s="101">
        <v>485.34999999999997</v>
      </c>
      <c r="Z65" s="100">
        <f t="shared" si="8"/>
        <v>103.03577114955951</v>
      </c>
      <c r="AA65" s="102">
        <f t="shared" si="9"/>
        <v>11081.99</v>
      </c>
      <c r="AB65" s="100">
        <f t="shared" si="10"/>
        <v>103.8958640371108</v>
      </c>
    </row>
    <row r="66" spans="1:28" ht="21.75" thickBot="1" x14ac:dyDescent="0.3">
      <c r="A66" s="36" t="s">
        <v>69</v>
      </c>
      <c r="B66" s="28">
        <v>1055</v>
      </c>
      <c r="C66" s="28">
        <v>649</v>
      </c>
      <c r="D66" s="28">
        <v>990</v>
      </c>
      <c r="E66" s="28">
        <v>1848</v>
      </c>
      <c r="F66" s="28">
        <v>1710</v>
      </c>
      <c r="G66" s="28">
        <v>1563</v>
      </c>
      <c r="H66" s="59">
        <v>1532.69</v>
      </c>
      <c r="I66" s="57">
        <v>445.3</v>
      </c>
      <c r="J66" s="71">
        <f t="shared" si="0"/>
        <v>9792.99</v>
      </c>
      <c r="K66" s="37">
        <v>1087.5999999999999</v>
      </c>
      <c r="L66" s="49">
        <f t="shared" si="1"/>
        <v>103.09004739336491</v>
      </c>
      <c r="M66" s="37">
        <v>676.49</v>
      </c>
      <c r="N66" s="49">
        <f t="shared" si="2"/>
        <v>104.23574730354392</v>
      </c>
      <c r="O66" s="37">
        <v>1019.5</v>
      </c>
      <c r="P66" s="49">
        <f t="shared" si="3"/>
        <v>102.97979797979797</v>
      </c>
      <c r="Q66" s="30">
        <v>1924</v>
      </c>
      <c r="R66" s="49">
        <f t="shared" si="4"/>
        <v>104.11255411255411</v>
      </c>
      <c r="S66" s="30">
        <v>1715</v>
      </c>
      <c r="T66" s="49">
        <f t="shared" si="5"/>
        <v>100.29239766081872</v>
      </c>
      <c r="U66" s="30">
        <v>1635</v>
      </c>
      <c r="V66" s="49">
        <f t="shared" si="6"/>
        <v>104.60652591170825</v>
      </c>
      <c r="W66" s="45">
        <v>1614.44</v>
      </c>
      <c r="X66" s="49">
        <f t="shared" si="7"/>
        <v>105.33375959913616</v>
      </c>
      <c r="Y66" s="45">
        <v>442.5</v>
      </c>
      <c r="Z66" s="49">
        <f t="shared" si="8"/>
        <v>99.371210419941619</v>
      </c>
      <c r="AA66" s="83">
        <f t="shared" si="9"/>
        <v>10114.530000000001</v>
      </c>
      <c r="AB66" s="49">
        <f t="shared" si="10"/>
        <v>103.28336902212708</v>
      </c>
    </row>
    <row r="67" spans="1:28" ht="21.75" thickBot="1" x14ac:dyDescent="0.3">
      <c r="A67" s="36" t="s">
        <v>47</v>
      </c>
      <c r="B67" s="28">
        <v>1354</v>
      </c>
      <c r="C67" s="28">
        <v>673</v>
      </c>
      <c r="D67" s="28">
        <v>1230</v>
      </c>
      <c r="E67" s="28">
        <v>1280</v>
      </c>
      <c r="F67" s="28">
        <v>1749</v>
      </c>
      <c r="G67" s="28">
        <v>2186</v>
      </c>
      <c r="H67" s="59">
        <v>1702.77</v>
      </c>
      <c r="I67" s="57">
        <v>472.04999999999995</v>
      </c>
      <c r="J67" s="71">
        <f t="shared" ref="J67:J89" si="11">B67+C67+D67+E67+F67+G67+H67+I67</f>
        <v>10646.82</v>
      </c>
      <c r="K67" s="37">
        <v>1424.01</v>
      </c>
      <c r="L67" s="49">
        <f t="shared" ref="L67:L89" si="12">K67/B67*100</f>
        <v>105.17060561299851</v>
      </c>
      <c r="M67" s="37">
        <v>701.59</v>
      </c>
      <c r="N67" s="49">
        <f t="shared" ref="N67:N89" si="13">M67/C67*100</f>
        <v>104.2481426448737</v>
      </c>
      <c r="O67" s="37">
        <v>1249.51</v>
      </c>
      <c r="P67" s="49">
        <f t="shared" ref="P67:P89" si="14">O67/D67*100</f>
        <v>101.58617886178862</v>
      </c>
      <c r="Q67" s="30">
        <v>1321</v>
      </c>
      <c r="R67" s="49">
        <f t="shared" ref="R67:R89" si="15">Q67/E67*100</f>
        <v>103.203125</v>
      </c>
      <c r="S67" s="30">
        <v>1922</v>
      </c>
      <c r="T67" s="49">
        <f t="shared" ref="T67:T89" si="16">S67/F67*100</f>
        <v>109.89136649514009</v>
      </c>
      <c r="U67" s="30">
        <v>2259</v>
      </c>
      <c r="V67" s="49">
        <f t="shared" ref="V67:V89" si="17">U67/G67*100</f>
        <v>103.33943275388837</v>
      </c>
      <c r="W67" s="45">
        <v>1742.73</v>
      </c>
      <c r="X67" s="49">
        <f t="shared" ref="X67:X89" si="18">W67/H67*100</f>
        <v>102.3467643897884</v>
      </c>
      <c r="Y67" s="45">
        <v>415.09999999999997</v>
      </c>
      <c r="Z67" s="49">
        <f t="shared" ref="Z67:Z89" si="19">Y67/I67*100</f>
        <v>87.935600042368392</v>
      </c>
      <c r="AA67" s="83">
        <f t="shared" ref="AA67:AA89" si="20">K67+M67+O67+Q67+S67+U67+W67+Y67</f>
        <v>11034.94</v>
      </c>
      <c r="AB67" s="49">
        <f t="shared" ref="AB67:AB89" si="21">AA67/J67*100</f>
        <v>103.64540773677024</v>
      </c>
    </row>
    <row r="68" spans="1:28" ht="21.75" thickBot="1" x14ac:dyDescent="0.3">
      <c r="A68" s="36" t="s">
        <v>26</v>
      </c>
      <c r="B68" s="28">
        <v>1293</v>
      </c>
      <c r="C68" s="28">
        <v>754</v>
      </c>
      <c r="D68" s="28">
        <v>979</v>
      </c>
      <c r="E68" s="28">
        <v>2080</v>
      </c>
      <c r="F68" s="28">
        <v>1527</v>
      </c>
      <c r="G68" s="28">
        <v>2873</v>
      </c>
      <c r="H68" s="59">
        <v>1258.6500000000001</v>
      </c>
      <c r="I68" s="57">
        <v>545.20000000000005</v>
      </c>
      <c r="J68" s="71">
        <f t="shared" si="11"/>
        <v>11309.85</v>
      </c>
      <c r="K68" s="37">
        <v>1447.08</v>
      </c>
      <c r="L68" s="49">
        <f t="shared" si="12"/>
        <v>111.91647331786542</v>
      </c>
      <c r="M68" s="37">
        <v>669.15</v>
      </c>
      <c r="N68" s="49">
        <f t="shared" si="13"/>
        <v>88.746684350132625</v>
      </c>
      <c r="O68" s="37">
        <v>904.72</v>
      </c>
      <c r="P68" s="49">
        <f t="shared" si="14"/>
        <v>92.412665985699689</v>
      </c>
      <c r="Q68" s="30">
        <v>1817</v>
      </c>
      <c r="R68" s="49">
        <f t="shared" si="15"/>
        <v>87.355769230769226</v>
      </c>
      <c r="S68" s="30">
        <v>1903</v>
      </c>
      <c r="T68" s="49">
        <f t="shared" si="16"/>
        <v>124.6234446627374</v>
      </c>
      <c r="U68" s="30">
        <v>3074</v>
      </c>
      <c r="V68" s="49">
        <f t="shared" si="17"/>
        <v>106.99617124956491</v>
      </c>
      <c r="W68" s="45">
        <v>1413.14</v>
      </c>
      <c r="X68" s="49">
        <f t="shared" si="18"/>
        <v>112.27426210622494</v>
      </c>
      <c r="Y68" s="45">
        <v>502</v>
      </c>
      <c r="Z68" s="49">
        <f t="shared" si="19"/>
        <v>92.076302274394706</v>
      </c>
      <c r="AA68" s="83">
        <f t="shared" si="20"/>
        <v>11730.09</v>
      </c>
      <c r="AB68" s="49">
        <f t="shared" si="21"/>
        <v>103.71569914720354</v>
      </c>
    </row>
    <row r="69" spans="1:28" ht="21.75" thickBot="1" x14ac:dyDescent="0.3">
      <c r="A69" s="36" t="s">
        <v>79</v>
      </c>
      <c r="B69" s="28">
        <v>1211</v>
      </c>
      <c r="C69" s="28">
        <v>633</v>
      </c>
      <c r="D69" s="28">
        <v>910</v>
      </c>
      <c r="E69" s="28">
        <v>1397</v>
      </c>
      <c r="F69" s="28">
        <v>1875</v>
      </c>
      <c r="G69" s="28">
        <v>1394</v>
      </c>
      <c r="H69" s="59">
        <v>1724.4</v>
      </c>
      <c r="I69" s="57">
        <v>398.65000000000003</v>
      </c>
      <c r="J69" s="71">
        <f t="shared" si="11"/>
        <v>9543.0499999999993</v>
      </c>
      <c r="K69" s="37">
        <v>1129.33</v>
      </c>
      <c r="L69" s="49">
        <f t="shared" si="12"/>
        <v>93.255986787778681</v>
      </c>
      <c r="M69" s="37">
        <v>646.47</v>
      </c>
      <c r="N69" s="49">
        <f t="shared" si="13"/>
        <v>102.12796208530806</v>
      </c>
      <c r="O69" s="37">
        <v>969.58</v>
      </c>
      <c r="P69" s="49">
        <f t="shared" si="14"/>
        <v>106.54725274725274</v>
      </c>
      <c r="Q69" s="30">
        <v>1426</v>
      </c>
      <c r="R69" s="49">
        <f t="shared" si="15"/>
        <v>102.07587687902648</v>
      </c>
      <c r="S69" s="30">
        <v>1839</v>
      </c>
      <c r="T69" s="49">
        <f t="shared" si="16"/>
        <v>98.08</v>
      </c>
      <c r="U69" s="30">
        <v>1442</v>
      </c>
      <c r="V69" s="49">
        <f t="shared" si="17"/>
        <v>103.44332855093256</v>
      </c>
      <c r="W69" s="45">
        <v>1690.92</v>
      </c>
      <c r="X69" s="49">
        <f t="shared" si="18"/>
        <v>98.05845511482255</v>
      </c>
      <c r="Y69" s="45">
        <v>393.45</v>
      </c>
      <c r="Z69" s="49">
        <f t="shared" si="19"/>
        <v>98.695597642041875</v>
      </c>
      <c r="AA69" s="83">
        <f t="shared" si="20"/>
        <v>9536.75</v>
      </c>
      <c r="AB69" s="49">
        <f t="shared" si="21"/>
        <v>99.93398337009657</v>
      </c>
    </row>
    <row r="70" spans="1:28" ht="21.75" thickBot="1" x14ac:dyDescent="0.3">
      <c r="A70" s="36" t="s">
        <v>14</v>
      </c>
      <c r="B70" s="28">
        <v>1644</v>
      </c>
      <c r="C70" s="28">
        <v>889</v>
      </c>
      <c r="D70" s="28">
        <v>1333</v>
      </c>
      <c r="E70" s="28">
        <v>2500</v>
      </c>
      <c r="F70" s="28">
        <v>2051</v>
      </c>
      <c r="G70" s="28">
        <v>1464</v>
      </c>
      <c r="H70" s="59">
        <v>2392.66</v>
      </c>
      <c r="I70" s="57">
        <v>724.44999999999993</v>
      </c>
      <c r="J70" s="71">
        <f t="shared" si="11"/>
        <v>12998.11</v>
      </c>
      <c r="K70" s="37">
        <v>1316.18</v>
      </c>
      <c r="L70" s="49">
        <f t="shared" si="12"/>
        <v>80.0596107055961</v>
      </c>
      <c r="M70" s="37">
        <v>761.39</v>
      </c>
      <c r="N70" s="49">
        <f t="shared" si="13"/>
        <v>85.645669291338578</v>
      </c>
      <c r="O70" s="37">
        <v>1348.37</v>
      </c>
      <c r="P70" s="49">
        <f t="shared" si="14"/>
        <v>101.15303825956488</v>
      </c>
      <c r="Q70" s="30">
        <v>1909</v>
      </c>
      <c r="R70" s="49">
        <f t="shared" si="15"/>
        <v>76.36</v>
      </c>
      <c r="S70" s="30">
        <v>2116</v>
      </c>
      <c r="T70" s="49">
        <f t="shared" si="16"/>
        <v>103.16918576304242</v>
      </c>
      <c r="U70" s="30">
        <v>1607</v>
      </c>
      <c r="V70" s="49">
        <f t="shared" si="17"/>
        <v>109.76775956284153</v>
      </c>
      <c r="W70" s="45">
        <v>2593.0099999999998</v>
      </c>
      <c r="X70" s="49">
        <f t="shared" si="18"/>
        <v>108.37352569943076</v>
      </c>
      <c r="Y70" s="45">
        <v>747</v>
      </c>
      <c r="Z70" s="49">
        <f t="shared" si="19"/>
        <v>103.11270619090345</v>
      </c>
      <c r="AA70" s="83">
        <f t="shared" si="20"/>
        <v>12397.95</v>
      </c>
      <c r="AB70" s="49">
        <f t="shared" si="21"/>
        <v>95.382713332938408</v>
      </c>
    </row>
    <row r="71" spans="1:28" ht="21.75" thickBot="1" x14ac:dyDescent="0.3">
      <c r="A71" s="36" t="s">
        <v>38</v>
      </c>
      <c r="B71" s="28">
        <v>1481</v>
      </c>
      <c r="C71" s="28">
        <v>681</v>
      </c>
      <c r="D71" s="28">
        <v>1194</v>
      </c>
      <c r="E71" s="28">
        <v>1555</v>
      </c>
      <c r="F71" s="28">
        <v>2196</v>
      </c>
      <c r="G71" s="28">
        <v>1929</v>
      </c>
      <c r="H71" s="59">
        <v>1739.62</v>
      </c>
      <c r="I71" s="57">
        <v>514.6</v>
      </c>
      <c r="J71" s="71">
        <f t="shared" si="11"/>
        <v>11290.22</v>
      </c>
      <c r="K71" s="37">
        <v>1460.43</v>
      </c>
      <c r="L71" s="49">
        <f t="shared" si="12"/>
        <v>98.611073598919646</v>
      </c>
      <c r="M71" s="37">
        <v>693.36</v>
      </c>
      <c r="N71" s="49">
        <f t="shared" si="13"/>
        <v>101.81497797356829</v>
      </c>
      <c r="O71" s="37">
        <v>1126.78</v>
      </c>
      <c r="P71" s="49">
        <f t="shared" si="14"/>
        <v>94.370184254606357</v>
      </c>
      <c r="Q71" s="30">
        <v>1606</v>
      </c>
      <c r="R71" s="49">
        <f t="shared" si="15"/>
        <v>103.27974276527331</v>
      </c>
      <c r="S71" s="30">
        <v>2266</v>
      </c>
      <c r="T71" s="49">
        <f t="shared" si="16"/>
        <v>103.18761384335156</v>
      </c>
      <c r="U71" s="30">
        <v>2029</v>
      </c>
      <c r="V71" s="49">
        <f t="shared" si="17"/>
        <v>105.18403317781232</v>
      </c>
      <c r="W71" s="45">
        <v>1792.07</v>
      </c>
      <c r="X71" s="49">
        <f t="shared" si="18"/>
        <v>103.01502627010497</v>
      </c>
      <c r="Y71" s="45">
        <v>536.35</v>
      </c>
      <c r="Z71" s="49">
        <f t="shared" si="19"/>
        <v>104.22658375437233</v>
      </c>
      <c r="AA71" s="83">
        <f t="shared" si="20"/>
        <v>11509.99</v>
      </c>
      <c r="AB71" s="49">
        <f t="shared" si="21"/>
        <v>101.94655197152936</v>
      </c>
    </row>
    <row r="72" spans="1:28" ht="21.75" thickBot="1" x14ac:dyDescent="0.3">
      <c r="A72" s="36" t="s">
        <v>12</v>
      </c>
      <c r="B72" s="28">
        <v>1429</v>
      </c>
      <c r="C72" s="28">
        <v>807</v>
      </c>
      <c r="D72" s="28">
        <v>1172</v>
      </c>
      <c r="E72" s="28">
        <v>1836</v>
      </c>
      <c r="F72" s="28">
        <v>2498</v>
      </c>
      <c r="G72" s="28">
        <v>2342</v>
      </c>
      <c r="H72" s="59">
        <v>1856.9599999999998</v>
      </c>
      <c r="I72" s="57">
        <v>466.70000000000005</v>
      </c>
      <c r="J72" s="71">
        <f t="shared" si="11"/>
        <v>12407.66</v>
      </c>
      <c r="K72" s="37">
        <v>1420.13</v>
      </c>
      <c r="L72" s="49">
        <f t="shared" si="12"/>
        <v>99.37928621413576</v>
      </c>
      <c r="M72" s="37">
        <v>819.2</v>
      </c>
      <c r="N72" s="49">
        <f t="shared" si="13"/>
        <v>101.51177199504338</v>
      </c>
      <c r="O72" s="37">
        <v>1258.71</v>
      </c>
      <c r="P72" s="49">
        <f t="shared" si="14"/>
        <v>107.39846416382252</v>
      </c>
      <c r="Q72" s="30">
        <v>1862</v>
      </c>
      <c r="R72" s="49">
        <f t="shared" si="15"/>
        <v>101.41612200435731</v>
      </c>
      <c r="S72" s="30">
        <v>2391</v>
      </c>
      <c r="T72" s="49">
        <f t="shared" si="16"/>
        <v>95.716573258606886</v>
      </c>
      <c r="U72" s="30">
        <v>2491</v>
      </c>
      <c r="V72" s="49">
        <f t="shared" si="17"/>
        <v>106.36208368915456</v>
      </c>
      <c r="W72" s="45">
        <v>1981.96</v>
      </c>
      <c r="X72" s="49">
        <f t="shared" si="18"/>
        <v>106.73143201792176</v>
      </c>
      <c r="Y72" s="45">
        <v>493.40000000000003</v>
      </c>
      <c r="Z72" s="49">
        <f t="shared" si="19"/>
        <v>105.72101992714806</v>
      </c>
      <c r="AA72" s="83">
        <f t="shared" si="20"/>
        <v>12717.4</v>
      </c>
      <c r="AB72" s="49">
        <f t="shared" si="21"/>
        <v>102.49636111885722</v>
      </c>
    </row>
    <row r="73" spans="1:28" ht="21.75" thickBot="1" x14ac:dyDescent="0.3">
      <c r="A73" s="36" t="s">
        <v>62</v>
      </c>
      <c r="B73" s="28">
        <v>1091</v>
      </c>
      <c r="C73" s="28">
        <v>786</v>
      </c>
      <c r="D73" s="28">
        <v>888</v>
      </c>
      <c r="E73" s="28">
        <v>1660</v>
      </c>
      <c r="F73" s="28">
        <v>2253</v>
      </c>
      <c r="G73" s="28">
        <v>1597</v>
      </c>
      <c r="H73" s="59">
        <v>2093.02</v>
      </c>
      <c r="I73" s="57">
        <v>468.2</v>
      </c>
      <c r="J73" s="71">
        <f t="shared" si="11"/>
        <v>10836.220000000001</v>
      </c>
      <c r="K73" s="37">
        <v>1117.19</v>
      </c>
      <c r="L73" s="49">
        <f t="shared" si="12"/>
        <v>102.4005499541705</v>
      </c>
      <c r="M73" s="37">
        <v>845.24</v>
      </c>
      <c r="N73" s="49">
        <f t="shared" si="13"/>
        <v>107.53689567430025</v>
      </c>
      <c r="O73" s="37">
        <v>965.94</v>
      </c>
      <c r="P73" s="49">
        <f t="shared" si="14"/>
        <v>108.77702702702703</v>
      </c>
      <c r="Q73" s="30">
        <v>1814</v>
      </c>
      <c r="R73" s="49">
        <f t="shared" si="15"/>
        <v>109.27710843373495</v>
      </c>
      <c r="S73" s="30">
        <v>2325</v>
      </c>
      <c r="T73" s="49">
        <f t="shared" si="16"/>
        <v>103.19573901464713</v>
      </c>
      <c r="U73" s="30">
        <v>1821</v>
      </c>
      <c r="V73" s="49">
        <f t="shared" si="17"/>
        <v>114.02629931120852</v>
      </c>
      <c r="W73" s="45">
        <v>2162.27</v>
      </c>
      <c r="X73" s="49">
        <f t="shared" si="18"/>
        <v>103.3086162578475</v>
      </c>
      <c r="Y73" s="45">
        <v>468.7</v>
      </c>
      <c r="Z73" s="49">
        <f t="shared" si="19"/>
        <v>100.1067919692439</v>
      </c>
      <c r="AA73" s="83">
        <f t="shared" si="20"/>
        <v>11519.34</v>
      </c>
      <c r="AB73" s="49">
        <f t="shared" si="21"/>
        <v>106.304043291849</v>
      </c>
    </row>
    <row r="74" spans="1:28" ht="21.75" thickBot="1" x14ac:dyDescent="0.3">
      <c r="A74" s="36" t="s">
        <v>53</v>
      </c>
      <c r="B74" s="28">
        <v>1341</v>
      </c>
      <c r="C74" s="28">
        <v>739</v>
      </c>
      <c r="D74" s="28">
        <v>1232</v>
      </c>
      <c r="E74" s="28">
        <v>1495</v>
      </c>
      <c r="F74" s="28">
        <v>1755</v>
      </c>
      <c r="G74" s="28">
        <v>1536</v>
      </c>
      <c r="H74" s="59">
        <v>1441.25</v>
      </c>
      <c r="I74" s="57">
        <v>400.45000000000005</v>
      </c>
      <c r="J74" s="71">
        <f t="shared" si="11"/>
        <v>9939.7000000000007</v>
      </c>
      <c r="K74" s="37">
        <v>1434.89</v>
      </c>
      <c r="L74" s="49">
        <f t="shared" si="12"/>
        <v>107.00149142431022</v>
      </c>
      <c r="M74" s="37">
        <v>771.07</v>
      </c>
      <c r="N74" s="49">
        <f t="shared" si="13"/>
        <v>104.33964817320704</v>
      </c>
      <c r="O74" s="37">
        <v>1299.49</v>
      </c>
      <c r="P74" s="49">
        <f t="shared" si="14"/>
        <v>105.47808441558442</v>
      </c>
      <c r="Q74" s="30">
        <v>1461</v>
      </c>
      <c r="R74" s="49">
        <f t="shared" si="15"/>
        <v>97.725752508361211</v>
      </c>
      <c r="S74" s="30">
        <v>1827</v>
      </c>
      <c r="T74" s="49">
        <f t="shared" si="16"/>
        <v>104.10256410256412</v>
      </c>
      <c r="U74" s="30">
        <v>1576</v>
      </c>
      <c r="V74" s="49">
        <f t="shared" si="17"/>
        <v>102.60416666666667</v>
      </c>
      <c r="W74" s="45">
        <v>1470.83</v>
      </c>
      <c r="X74" s="49">
        <f t="shared" si="18"/>
        <v>102.05238508239376</v>
      </c>
      <c r="Y74" s="45">
        <v>418.75</v>
      </c>
      <c r="Z74" s="49">
        <f t="shared" si="19"/>
        <v>104.56985890872768</v>
      </c>
      <c r="AA74" s="83">
        <f t="shared" si="20"/>
        <v>10259.030000000001</v>
      </c>
      <c r="AB74" s="49">
        <f t="shared" si="21"/>
        <v>103.21267241466042</v>
      </c>
    </row>
    <row r="75" spans="1:28" ht="21.75" thickBot="1" x14ac:dyDescent="0.3">
      <c r="A75" s="36" t="s">
        <v>34</v>
      </c>
      <c r="B75" s="28">
        <v>1329</v>
      </c>
      <c r="C75" s="28">
        <v>730</v>
      </c>
      <c r="D75" s="28">
        <v>1037</v>
      </c>
      <c r="E75" s="28">
        <v>1722</v>
      </c>
      <c r="F75" s="28">
        <v>1939</v>
      </c>
      <c r="G75" s="28">
        <v>2412</v>
      </c>
      <c r="H75" s="59">
        <v>1436.6</v>
      </c>
      <c r="I75" s="57">
        <v>370.75</v>
      </c>
      <c r="J75" s="71">
        <f t="shared" si="11"/>
        <v>10976.35</v>
      </c>
      <c r="K75" s="37">
        <v>1302.83</v>
      </c>
      <c r="L75" s="49">
        <f t="shared" si="12"/>
        <v>98.030850263355902</v>
      </c>
      <c r="M75" s="37">
        <v>731.89</v>
      </c>
      <c r="N75" s="49">
        <f t="shared" si="13"/>
        <v>100.25890410958904</v>
      </c>
      <c r="O75" s="37">
        <v>1133.45</v>
      </c>
      <c r="P75" s="49">
        <f t="shared" si="14"/>
        <v>109.30086788813887</v>
      </c>
      <c r="Q75" s="30">
        <v>1737</v>
      </c>
      <c r="R75" s="49">
        <f t="shared" si="15"/>
        <v>100.87108013937282</v>
      </c>
      <c r="S75" s="30">
        <v>1899</v>
      </c>
      <c r="T75" s="49">
        <f t="shared" si="16"/>
        <v>97.937080969571937</v>
      </c>
      <c r="U75" s="30">
        <v>2396</v>
      </c>
      <c r="V75" s="49">
        <f t="shared" si="17"/>
        <v>99.336650082918737</v>
      </c>
      <c r="W75" s="45">
        <v>1405.6100000000001</v>
      </c>
      <c r="X75" s="49">
        <f t="shared" si="18"/>
        <v>97.842823332869287</v>
      </c>
      <c r="Y75" s="45">
        <v>368.1</v>
      </c>
      <c r="Z75" s="49">
        <f t="shared" si="19"/>
        <v>99.285232636547548</v>
      </c>
      <c r="AA75" s="83">
        <f t="shared" si="20"/>
        <v>10973.880000000001</v>
      </c>
      <c r="AB75" s="49">
        <f t="shared" si="21"/>
        <v>99.977497073252948</v>
      </c>
    </row>
    <row r="76" spans="1:28" ht="21.75" thickBot="1" x14ac:dyDescent="0.3">
      <c r="A76" s="36" t="s">
        <v>56</v>
      </c>
      <c r="B76" s="28">
        <v>1143</v>
      </c>
      <c r="C76" s="28">
        <v>677</v>
      </c>
      <c r="D76" s="28">
        <v>1164</v>
      </c>
      <c r="E76" s="28">
        <v>1447</v>
      </c>
      <c r="F76" s="28">
        <v>1671</v>
      </c>
      <c r="G76" s="28">
        <v>2004</v>
      </c>
      <c r="H76" s="59">
        <v>1820.95</v>
      </c>
      <c r="I76" s="57">
        <v>497.65</v>
      </c>
      <c r="J76" s="71">
        <f t="shared" si="11"/>
        <v>10424.6</v>
      </c>
      <c r="K76" s="37">
        <v>1225.8499999999999</v>
      </c>
      <c r="L76" s="49">
        <f t="shared" si="12"/>
        <v>107.24846894138231</v>
      </c>
      <c r="M76" s="37">
        <v>734.02</v>
      </c>
      <c r="N76" s="49">
        <f t="shared" si="13"/>
        <v>108.42245199409157</v>
      </c>
      <c r="O76" s="37">
        <v>1196.3699999999999</v>
      </c>
      <c r="P76" s="49">
        <f t="shared" si="14"/>
        <v>102.78092783505153</v>
      </c>
      <c r="Q76" s="30">
        <v>1702</v>
      </c>
      <c r="R76" s="49">
        <f t="shared" si="15"/>
        <v>117.62266758811333</v>
      </c>
      <c r="S76" s="30">
        <v>1701</v>
      </c>
      <c r="T76" s="49">
        <f t="shared" si="16"/>
        <v>101.79533213644525</v>
      </c>
      <c r="U76" s="30">
        <v>2219</v>
      </c>
      <c r="V76" s="49">
        <f t="shared" si="17"/>
        <v>110.72854291417164</v>
      </c>
      <c r="W76" s="45">
        <v>1990.8</v>
      </c>
      <c r="X76" s="49">
        <f t="shared" si="18"/>
        <v>109.32754880694142</v>
      </c>
      <c r="Y76" s="45">
        <v>529.4</v>
      </c>
      <c r="Z76" s="49">
        <f t="shared" si="19"/>
        <v>106.37998593388929</v>
      </c>
      <c r="AA76" s="83">
        <f t="shared" si="20"/>
        <v>11298.439999999999</v>
      </c>
      <c r="AB76" s="49">
        <f t="shared" si="21"/>
        <v>108.38247990330562</v>
      </c>
    </row>
    <row r="77" spans="1:28" ht="21.75" thickBot="1" x14ac:dyDescent="0.3">
      <c r="A77" s="36" t="s">
        <v>78</v>
      </c>
      <c r="B77" s="28">
        <v>1350</v>
      </c>
      <c r="C77" s="28">
        <v>600</v>
      </c>
      <c r="D77" s="28">
        <v>991</v>
      </c>
      <c r="E77" s="28">
        <v>1771</v>
      </c>
      <c r="F77" s="28">
        <v>1382</v>
      </c>
      <c r="G77" s="28">
        <v>1362</v>
      </c>
      <c r="H77" s="59">
        <v>1778.38</v>
      </c>
      <c r="I77" s="57">
        <v>504.4</v>
      </c>
      <c r="J77" s="71">
        <f t="shared" si="11"/>
        <v>9738.7800000000007</v>
      </c>
      <c r="K77" s="37">
        <v>1343.83</v>
      </c>
      <c r="L77" s="49">
        <f t="shared" si="12"/>
        <v>99.54296296296296</v>
      </c>
      <c r="M77" s="37">
        <v>642.69000000000005</v>
      </c>
      <c r="N77" s="49">
        <f t="shared" si="13"/>
        <v>107.11500000000001</v>
      </c>
      <c r="O77" s="37">
        <v>1125.57</v>
      </c>
      <c r="P77" s="49">
        <f t="shared" si="14"/>
        <v>113.57921291624622</v>
      </c>
      <c r="Q77" s="30">
        <v>1732</v>
      </c>
      <c r="R77" s="49">
        <f t="shared" si="15"/>
        <v>97.797854319593441</v>
      </c>
      <c r="S77" s="30">
        <v>1489</v>
      </c>
      <c r="T77" s="49">
        <f t="shared" si="16"/>
        <v>107.7424023154848</v>
      </c>
      <c r="U77" s="30">
        <v>2023</v>
      </c>
      <c r="V77" s="49">
        <f t="shared" si="17"/>
        <v>148.5315712187959</v>
      </c>
      <c r="W77" s="45">
        <v>1754</v>
      </c>
      <c r="X77" s="49">
        <f t="shared" si="18"/>
        <v>98.6290893959671</v>
      </c>
      <c r="Y77" s="45">
        <v>567.75</v>
      </c>
      <c r="Z77" s="49">
        <f t="shared" si="19"/>
        <v>112.55947660586835</v>
      </c>
      <c r="AA77" s="83">
        <f t="shared" si="20"/>
        <v>10677.84</v>
      </c>
      <c r="AB77" s="49">
        <f t="shared" si="21"/>
        <v>109.64248088569614</v>
      </c>
    </row>
    <row r="78" spans="1:28" ht="21.75" thickBot="1" x14ac:dyDescent="0.3">
      <c r="A78" s="36" t="s">
        <v>13</v>
      </c>
      <c r="B78" s="28">
        <v>1442</v>
      </c>
      <c r="C78" s="28">
        <v>944</v>
      </c>
      <c r="D78" s="28">
        <v>1224</v>
      </c>
      <c r="E78" s="28">
        <v>2261</v>
      </c>
      <c r="F78" s="28">
        <v>2215</v>
      </c>
      <c r="G78" s="28">
        <v>2144</v>
      </c>
      <c r="H78" s="59">
        <v>1307.96</v>
      </c>
      <c r="I78" s="57">
        <v>533.29999999999995</v>
      </c>
      <c r="J78" s="71">
        <f t="shared" si="11"/>
        <v>12071.259999999998</v>
      </c>
      <c r="K78" s="37">
        <v>1522.7</v>
      </c>
      <c r="L78" s="49">
        <f t="shared" si="12"/>
        <v>105.59639389736478</v>
      </c>
      <c r="M78" s="37">
        <v>1047.76</v>
      </c>
      <c r="N78" s="49">
        <f t="shared" si="13"/>
        <v>110.9915254237288</v>
      </c>
      <c r="O78" s="37">
        <v>1203.3699999999999</v>
      </c>
      <c r="P78" s="49">
        <f t="shared" si="14"/>
        <v>98.314542483660119</v>
      </c>
      <c r="Q78" s="30">
        <v>2387</v>
      </c>
      <c r="R78" s="49">
        <f t="shared" si="15"/>
        <v>105.57275541795666</v>
      </c>
      <c r="S78" s="30">
        <v>2474</v>
      </c>
      <c r="T78" s="49">
        <f t="shared" si="16"/>
        <v>111.69300225733633</v>
      </c>
      <c r="U78" s="30">
        <v>2438</v>
      </c>
      <c r="V78" s="49">
        <f t="shared" si="17"/>
        <v>113.71268656716418</v>
      </c>
      <c r="W78" s="45">
        <v>1270.83</v>
      </c>
      <c r="X78" s="49">
        <f t="shared" si="18"/>
        <v>97.161228172115344</v>
      </c>
      <c r="Y78" s="45">
        <v>567.84999999999991</v>
      </c>
      <c r="Z78" s="49">
        <f t="shared" si="19"/>
        <v>106.47852990811926</v>
      </c>
      <c r="AA78" s="83">
        <f t="shared" si="20"/>
        <v>12911.51</v>
      </c>
      <c r="AB78" s="49">
        <f t="shared" si="21"/>
        <v>106.96074809092011</v>
      </c>
    </row>
    <row r="79" spans="1:28" ht="42.75" thickBot="1" x14ac:dyDescent="0.3">
      <c r="A79" s="36" t="s">
        <v>50</v>
      </c>
      <c r="B79" s="28">
        <v>1389</v>
      </c>
      <c r="C79" s="28">
        <v>862</v>
      </c>
      <c r="D79" s="28">
        <v>1033</v>
      </c>
      <c r="E79" s="28">
        <v>1607</v>
      </c>
      <c r="F79" s="28">
        <v>2132</v>
      </c>
      <c r="G79" s="28">
        <v>1608</v>
      </c>
      <c r="H79" s="59">
        <v>1203.95</v>
      </c>
      <c r="I79" s="57">
        <v>395.20000000000005</v>
      </c>
      <c r="J79" s="71">
        <f t="shared" si="11"/>
        <v>10230.150000000001</v>
      </c>
      <c r="K79" s="37">
        <v>1463.27</v>
      </c>
      <c r="L79" s="49">
        <f t="shared" si="12"/>
        <v>105.34701223902087</v>
      </c>
      <c r="M79" s="37">
        <v>854.97</v>
      </c>
      <c r="N79" s="49">
        <f t="shared" si="13"/>
        <v>99.184454756380518</v>
      </c>
      <c r="O79" s="37">
        <v>1025.52</v>
      </c>
      <c r="P79" s="49">
        <f t="shared" si="14"/>
        <v>99.2758954501452</v>
      </c>
      <c r="Q79" s="30">
        <v>1857</v>
      </c>
      <c r="R79" s="49">
        <f t="shared" si="15"/>
        <v>115.55693839452397</v>
      </c>
      <c r="S79" s="30">
        <v>2052</v>
      </c>
      <c r="T79" s="49">
        <f t="shared" si="16"/>
        <v>96.247654784240154</v>
      </c>
      <c r="U79" s="30">
        <v>1797</v>
      </c>
      <c r="V79" s="49">
        <f t="shared" si="17"/>
        <v>111.75373134328359</v>
      </c>
      <c r="W79" s="45">
        <v>1278.3399999999999</v>
      </c>
      <c r="X79" s="49">
        <f t="shared" si="18"/>
        <v>106.1788280244196</v>
      </c>
      <c r="Y79" s="45">
        <v>431.2</v>
      </c>
      <c r="Z79" s="49">
        <f t="shared" si="19"/>
        <v>109.10931174089067</v>
      </c>
      <c r="AA79" s="83">
        <f t="shared" si="20"/>
        <v>10759.300000000001</v>
      </c>
      <c r="AB79" s="49">
        <f t="shared" si="21"/>
        <v>105.17245592684368</v>
      </c>
    </row>
    <row r="80" spans="1:28" ht="21.75" thickBot="1" x14ac:dyDescent="0.3">
      <c r="A80" s="36" t="s">
        <v>24</v>
      </c>
      <c r="B80" s="28">
        <v>1303</v>
      </c>
      <c r="C80" s="28">
        <v>772</v>
      </c>
      <c r="D80" s="28">
        <v>1032</v>
      </c>
      <c r="E80" s="28">
        <v>2023</v>
      </c>
      <c r="F80" s="28">
        <v>2280</v>
      </c>
      <c r="G80" s="28">
        <v>2006</v>
      </c>
      <c r="H80" s="59">
        <v>1058.73</v>
      </c>
      <c r="I80" s="57">
        <v>366</v>
      </c>
      <c r="J80" s="71">
        <f t="shared" si="11"/>
        <v>10840.73</v>
      </c>
      <c r="K80" s="37">
        <v>1350.82</v>
      </c>
      <c r="L80" s="49">
        <f t="shared" si="12"/>
        <v>103.6699923254029</v>
      </c>
      <c r="M80" s="37">
        <v>773.45</v>
      </c>
      <c r="N80" s="49">
        <f t="shared" si="13"/>
        <v>100.18782383419689</v>
      </c>
      <c r="O80" s="37">
        <v>1017.88</v>
      </c>
      <c r="P80" s="49">
        <f t="shared" si="14"/>
        <v>98.631782945736433</v>
      </c>
      <c r="Q80" s="30">
        <v>2042</v>
      </c>
      <c r="R80" s="49">
        <f t="shared" si="15"/>
        <v>100.93919920909539</v>
      </c>
      <c r="S80" s="30">
        <v>2147</v>
      </c>
      <c r="T80" s="49">
        <f t="shared" si="16"/>
        <v>94.166666666666671</v>
      </c>
      <c r="U80" s="30">
        <v>2340</v>
      </c>
      <c r="V80" s="49">
        <f t="shared" si="17"/>
        <v>116.65004985044864</v>
      </c>
      <c r="W80" s="45">
        <v>1100.56</v>
      </c>
      <c r="X80" s="49">
        <f t="shared" si="18"/>
        <v>103.95096011258771</v>
      </c>
      <c r="Y80" s="45">
        <v>371.2</v>
      </c>
      <c r="Z80" s="49">
        <f t="shared" si="19"/>
        <v>101.4207650273224</v>
      </c>
      <c r="AA80" s="83">
        <f t="shared" si="20"/>
        <v>11142.91</v>
      </c>
      <c r="AB80" s="49">
        <f t="shared" si="21"/>
        <v>102.7874506606105</v>
      </c>
    </row>
    <row r="81" spans="1:28" ht="21.75" thickBot="1" x14ac:dyDescent="0.3">
      <c r="A81" s="36" t="s">
        <v>42</v>
      </c>
      <c r="B81" s="28">
        <v>1383</v>
      </c>
      <c r="C81" s="28">
        <v>687</v>
      </c>
      <c r="D81" s="28">
        <v>1132</v>
      </c>
      <c r="E81" s="28">
        <v>1607</v>
      </c>
      <c r="F81" s="28">
        <v>1886</v>
      </c>
      <c r="G81" s="28">
        <v>1915</v>
      </c>
      <c r="H81" s="59">
        <v>1591.99</v>
      </c>
      <c r="I81" s="57">
        <v>471</v>
      </c>
      <c r="J81" s="71">
        <f t="shared" si="11"/>
        <v>10672.99</v>
      </c>
      <c r="K81" s="37">
        <v>1472.3</v>
      </c>
      <c r="L81" s="49">
        <f t="shared" si="12"/>
        <v>106.45697758496023</v>
      </c>
      <c r="M81" s="37">
        <v>725.94</v>
      </c>
      <c r="N81" s="49">
        <f t="shared" si="13"/>
        <v>105.66812227074236</v>
      </c>
      <c r="O81" s="37">
        <v>1111.96</v>
      </c>
      <c r="P81" s="49">
        <f t="shared" si="14"/>
        <v>98.229681978798595</v>
      </c>
      <c r="Q81" s="30">
        <v>1663</v>
      </c>
      <c r="R81" s="49">
        <f t="shared" si="15"/>
        <v>103.48475420037337</v>
      </c>
      <c r="S81" s="30">
        <v>1950</v>
      </c>
      <c r="T81" s="49">
        <f t="shared" si="16"/>
        <v>103.39342523860023</v>
      </c>
      <c r="U81" s="30">
        <v>2150</v>
      </c>
      <c r="V81" s="49">
        <f t="shared" si="17"/>
        <v>112.2715404699739</v>
      </c>
      <c r="W81" s="45">
        <v>1617.65</v>
      </c>
      <c r="X81" s="49">
        <f t="shared" si="18"/>
        <v>101.6118191697184</v>
      </c>
      <c r="Y81" s="45">
        <v>482.40000000000003</v>
      </c>
      <c r="Z81" s="49">
        <f t="shared" si="19"/>
        <v>102.42038216560509</v>
      </c>
      <c r="AA81" s="83">
        <f t="shared" si="20"/>
        <v>11173.25</v>
      </c>
      <c r="AB81" s="49">
        <f t="shared" si="21"/>
        <v>104.68715889361837</v>
      </c>
    </row>
    <row r="82" spans="1:28" ht="21.75" thickBot="1" x14ac:dyDescent="0.3">
      <c r="A82" s="36" t="s">
        <v>4</v>
      </c>
      <c r="B82" s="28">
        <v>1929</v>
      </c>
      <c r="C82" s="28">
        <v>962</v>
      </c>
      <c r="D82" s="28">
        <v>1627</v>
      </c>
      <c r="E82" s="28">
        <v>2274</v>
      </c>
      <c r="F82" s="28">
        <v>2508</v>
      </c>
      <c r="G82" s="28">
        <v>2617</v>
      </c>
      <c r="H82" s="59">
        <v>2046.2900000000002</v>
      </c>
      <c r="I82" s="57">
        <v>601.65</v>
      </c>
      <c r="J82" s="71">
        <f t="shared" si="11"/>
        <v>14564.94</v>
      </c>
      <c r="K82" s="37">
        <v>1952.73</v>
      </c>
      <c r="L82" s="49">
        <f t="shared" si="12"/>
        <v>101.23017107309487</v>
      </c>
      <c r="M82" s="37">
        <v>888.48</v>
      </c>
      <c r="N82" s="49">
        <f t="shared" si="13"/>
        <v>92.357588357588355</v>
      </c>
      <c r="O82" s="37">
        <v>1488.07</v>
      </c>
      <c r="P82" s="49">
        <f t="shared" si="14"/>
        <v>91.460971112476955</v>
      </c>
      <c r="Q82" s="30">
        <v>2457</v>
      </c>
      <c r="R82" s="49">
        <f t="shared" si="15"/>
        <v>108.04749340369393</v>
      </c>
      <c r="S82" s="30">
        <v>2446</v>
      </c>
      <c r="T82" s="49">
        <f t="shared" si="16"/>
        <v>97.527910685805423</v>
      </c>
      <c r="U82" s="30">
        <v>2265</v>
      </c>
      <c r="V82" s="49">
        <f t="shared" si="17"/>
        <v>86.549484142147492</v>
      </c>
      <c r="W82" s="45">
        <v>2065.8200000000002</v>
      </c>
      <c r="X82" s="49">
        <f t="shared" si="18"/>
        <v>100.95441017646569</v>
      </c>
      <c r="Y82" s="45">
        <v>600.34999999999991</v>
      </c>
      <c r="Z82" s="49">
        <f t="shared" si="19"/>
        <v>99.78392753261862</v>
      </c>
      <c r="AA82" s="83">
        <f t="shared" si="20"/>
        <v>14163.449999999999</v>
      </c>
      <c r="AB82" s="49">
        <f t="shared" si="21"/>
        <v>97.243448994640545</v>
      </c>
    </row>
    <row r="83" spans="1:28" ht="42.75" thickBot="1" x14ac:dyDescent="0.3">
      <c r="A83" s="36" t="s">
        <v>7</v>
      </c>
      <c r="B83" s="28">
        <v>1478</v>
      </c>
      <c r="C83" s="28">
        <v>972</v>
      </c>
      <c r="D83" s="28">
        <v>1284</v>
      </c>
      <c r="E83" s="28">
        <v>2793</v>
      </c>
      <c r="F83" s="28">
        <v>2281</v>
      </c>
      <c r="G83" s="28">
        <v>2593</v>
      </c>
      <c r="H83" s="59">
        <v>1392.01</v>
      </c>
      <c r="I83" s="57">
        <v>579.65000000000009</v>
      </c>
      <c r="J83" s="71">
        <f t="shared" si="11"/>
        <v>13372.66</v>
      </c>
      <c r="K83" s="37">
        <v>1535.41</v>
      </c>
      <c r="L83" s="49">
        <f t="shared" si="12"/>
        <v>103.88430311231393</v>
      </c>
      <c r="M83" s="37">
        <v>1146.78</v>
      </c>
      <c r="N83" s="49">
        <f t="shared" si="13"/>
        <v>117.98148148148148</v>
      </c>
      <c r="O83" s="37">
        <v>1324.75</v>
      </c>
      <c r="P83" s="49">
        <f t="shared" si="14"/>
        <v>103.17367601246106</v>
      </c>
      <c r="Q83" s="30">
        <v>2686</v>
      </c>
      <c r="R83" s="49">
        <f t="shared" si="15"/>
        <v>96.168993913354811</v>
      </c>
      <c r="S83" s="30">
        <v>2914</v>
      </c>
      <c r="T83" s="49">
        <f t="shared" si="16"/>
        <v>127.75098640946953</v>
      </c>
      <c r="U83" s="30">
        <v>2946</v>
      </c>
      <c r="V83" s="49">
        <f t="shared" si="17"/>
        <v>113.61357500964134</v>
      </c>
      <c r="W83" s="45">
        <v>1198.6299999999999</v>
      </c>
      <c r="X83" s="49">
        <f t="shared" si="18"/>
        <v>86.107858420557321</v>
      </c>
      <c r="Y83" s="45">
        <v>630.15</v>
      </c>
      <c r="Z83" s="49">
        <f t="shared" si="19"/>
        <v>108.71215388596565</v>
      </c>
      <c r="AA83" s="83">
        <f t="shared" si="20"/>
        <v>14381.72</v>
      </c>
      <c r="AB83" s="49">
        <f t="shared" si="21"/>
        <v>107.5456939756189</v>
      </c>
    </row>
    <row r="84" spans="1:28" ht="21.75" thickBot="1" x14ac:dyDescent="0.3">
      <c r="A84" s="36" t="s">
        <v>59</v>
      </c>
      <c r="B84" s="28">
        <v>1145</v>
      </c>
      <c r="C84" s="28">
        <v>703</v>
      </c>
      <c r="D84" s="28">
        <v>1093</v>
      </c>
      <c r="E84" s="28">
        <v>1713</v>
      </c>
      <c r="F84" s="28">
        <v>1835</v>
      </c>
      <c r="G84" s="28">
        <v>1542</v>
      </c>
      <c r="H84" s="59">
        <v>1492.5</v>
      </c>
      <c r="I84" s="57">
        <v>505.20000000000005</v>
      </c>
      <c r="J84" s="71">
        <f t="shared" si="11"/>
        <v>10028.700000000001</v>
      </c>
      <c r="K84" s="37">
        <v>1197.97</v>
      </c>
      <c r="L84" s="49">
        <f t="shared" si="12"/>
        <v>104.62620087336245</v>
      </c>
      <c r="M84" s="37">
        <v>758.81</v>
      </c>
      <c r="N84" s="49">
        <f t="shared" si="13"/>
        <v>107.93883357041251</v>
      </c>
      <c r="O84" s="37">
        <v>1156.4000000000001</v>
      </c>
      <c r="P84" s="49">
        <f t="shared" si="14"/>
        <v>105.80054894784996</v>
      </c>
      <c r="Q84" s="30">
        <v>1811</v>
      </c>
      <c r="R84" s="49">
        <f t="shared" si="15"/>
        <v>105.7209573847052</v>
      </c>
      <c r="S84" s="30">
        <v>1949</v>
      </c>
      <c r="T84" s="49">
        <f t="shared" si="16"/>
        <v>106.21253405994551</v>
      </c>
      <c r="U84" s="30">
        <v>1634</v>
      </c>
      <c r="V84" s="49">
        <f t="shared" si="17"/>
        <v>105.96627756160831</v>
      </c>
      <c r="W84" s="45">
        <v>2008.8000000000002</v>
      </c>
      <c r="X84" s="49">
        <f t="shared" si="18"/>
        <v>134.59296482412063</v>
      </c>
      <c r="Y84" s="45">
        <v>452.29999999999995</v>
      </c>
      <c r="Z84" s="49">
        <f t="shared" si="19"/>
        <v>89.528899445764026</v>
      </c>
      <c r="AA84" s="83">
        <f t="shared" si="20"/>
        <v>10968.279999999999</v>
      </c>
      <c r="AB84" s="49">
        <f t="shared" si="21"/>
        <v>109.36891122478485</v>
      </c>
    </row>
    <row r="85" spans="1:28" ht="21.75" thickBot="1" x14ac:dyDescent="0.3">
      <c r="A85" s="36" t="s">
        <v>10</v>
      </c>
      <c r="B85" s="28">
        <v>2160</v>
      </c>
      <c r="C85" s="28">
        <v>1321</v>
      </c>
      <c r="D85" s="28">
        <v>1669</v>
      </c>
      <c r="E85" s="28">
        <v>2308</v>
      </c>
      <c r="F85" s="28">
        <v>1818</v>
      </c>
      <c r="G85" s="28">
        <v>1249</v>
      </c>
      <c r="H85" s="59">
        <v>1280.22</v>
      </c>
      <c r="I85" s="57">
        <v>598.95000000000005</v>
      </c>
      <c r="J85" s="71">
        <f t="shared" si="11"/>
        <v>12404.17</v>
      </c>
      <c r="K85" s="37">
        <v>2213.54</v>
      </c>
      <c r="L85" s="49">
        <f t="shared" si="12"/>
        <v>102.47870370370372</v>
      </c>
      <c r="M85" s="37">
        <v>1272.3499999999999</v>
      </c>
      <c r="N85" s="49">
        <f t="shared" si="13"/>
        <v>96.31718395155184</v>
      </c>
      <c r="O85" s="37">
        <v>1485.59</v>
      </c>
      <c r="P85" s="49">
        <f t="shared" si="14"/>
        <v>89.010784901138408</v>
      </c>
      <c r="Q85" s="30">
        <v>2351</v>
      </c>
      <c r="R85" s="49">
        <f t="shared" si="15"/>
        <v>101.86308492201039</v>
      </c>
      <c r="S85" s="30">
        <v>1744</v>
      </c>
      <c r="T85" s="49">
        <f t="shared" si="16"/>
        <v>95.929592959295931</v>
      </c>
      <c r="U85" s="30">
        <v>1288</v>
      </c>
      <c r="V85" s="49">
        <f t="shared" si="17"/>
        <v>103.12249799839873</v>
      </c>
      <c r="W85" s="45">
        <v>1353.08</v>
      </c>
      <c r="X85" s="49">
        <f t="shared" si="18"/>
        <v>105.69120932339753</v>
      </c>
      <c r="Y85" s="45">
        <v>599</v>
      </c>
      <c r="Z85" s="49">
        <f t="shared" si="19"/>
        <v>100.00834794223223</v>
      </c>
      <c r="AA85" s="83">
        <f t="shared" si="20"/>
        <v>12306.56</v>
      </c>
      <c r="AB85" s="49">
        <f t="shared" si="21"/>
        <v>99.213087211800541</v>
      </c>
    </row>
    <row r="86" spans="1:28" ht="21.75" thickBot="1" x14ac:dyDescent="0.3">
      <c r="A86" s="36" t="s">
        <v>65</v>
      </c>
      <c r="B86" s="28">
        <v>1347</v>
      </c>
      <c r="C86" s="28">
        <v>615</v>
      </c>
      <c r="D86" s="28">
        <v>1004</v>
      </c>
      <c r="E86" s="28">
        <v>1543</v>
      </c>
      <c r="F86" s="28">
        <v>1707</v>
      </c>
      <c r="G86" s="28">
        <v>1970</v>
      </c>
      <c r="H86" s="59">
        <v>1699.44</v>
      </c>
      <c r="I86" s="57">
        <v>354.95</v>
      </c>
      <c r="J86" s="71">
        <f t="shared" si="11"/>
        <v>10240.390000000001</v>
      </c>
      <c r="K86" s="37">
        <v>1373.53</v>
      </c>
      <c r="L86" s="49">
        <f t="shared" si="12"/>
        <v>101.96956198960653</v>
      </c>
      <c r="M86" s="37">
        <v>622.01</v>
      </c>
      <c r="N86" s="49">
        <f t="shared" si="13"/>
        <v>101.13983739837397</v>
      </c>
      <c r="O86" s="37">
        <v>1021.67</v>
      </c>
      <c r="P86" s="49">
        <f t="shared" si="14"/>
        <v>101.75996015936255</v>
      </c>
      <c r="Q86" s="30">
        <v>1562</v>
      </c>
      <c r="R86" s="49">
        <f t="shared" si="15"/>
        <v>101.23136746597537</v>
      </c>
      <c r="S86" s="30">
        <v>2116</v>
      </c>
      <c r="T86" s="49">
        <f t="shared" si="16"/>
        <v>123.96016403046279</v>
      </c>
      <c r="U86" s="30">
        <v>2665</v>
      </c>
      <c r="V86" s="49">
        <f t="shared" si="17"/>
        <v>135.27918781725887</v>
      </c>
      <c r="W86" s="45">
        <v>1756.4299999999998</v>
      </c>
      <c r="X86" s="49">
        <f t="shared" si="18"/>
        <v>103.3534576095655</v>
      </c>
      <c r="Y86" s="45">
        <v>358.8</v>
      </c>
      <c r="Z86" s="49">
        <f t="shared" si="19"/>
        <v>101.08465981124101</v>
      </c>
      <c r="AA86" s="83">
        <f t="shared" si="20"/>
        <v>11475.439999999999</v>
      </c>
      <c r="AB86" s="49">
        <f t="shared" si="21"/>
        <v>112.06057581791316</v>
      </c>
    </row>
    <row r="87" spans="1:28" ht="32.25" thickBot="1" x14ac:dyDescent="0.3">
      <c r="A87" s="36" t="s">
        <v>60</v>
      </c>
      <c r="B87" s="28">
        <v>1587</v>
      </c>
      <c r="C87" s="28">
        <v>525</v>
      </c>
      <c r="D87" s="28">
        <v>1183</v>
      </c>
      <c r="E87" s="28">
        <v>1750</v>
      </c>
      <c r="F87" s="28">
        <v>2402</v>
      </c>
      <c r="G87" s="28">
        <v>1511</v>
      </c>
      <c r="H87" s="59">
        <v>1497.0900000000001</v>
      </c>
      <c r="I87" s="57">
        <v>1298.0999999999999</v>
      </c>
      <c r="J87" s="71">
        <f t="shared" si="11"/>
        <v>11753.19</v>
      </c>
      <c r="K87" s="37">
        <v>1989.97</v>
      </c>
      <c r="L87" s="49">
        <f t="shared" si="12"/>
        <v>125.39193446754884</v>
      </c>
      <c r="M87" s="37">
        <v>1078.01</v>
      </c>
      <c r="N87" s="49">
        <f t="shared" si="13"/>
        <v>205.33523809523811</v>
      </c>
      <c r="O87" s="37">
        <v>1319.09</v>
      </c>
      <c r="P87" s="49">
        <f t="shared" si="14"/>
        <v>111.50380388841927</v>
      </c>
      <c r="Q87" s="30">
        <v>2300</v>
      </c>
      <c r="R87" s="49">
        <f t="shared" si="15"/>
        <v>131.42857142857142</v>
      </c>
      <c r="S87" s="30">
        <v>2746</v>
      </c>
      <c r="T87" s="49">
        <f t="shared" si="16"/>
        <v>114.32139883430474</v>
      </c>
      <c r="U87" s="30">
        <v>2300</v>
      </c>
      <c r="V87" s="49">
        <v>1</v>
      </c>
      <c r="W87" s="45">
        <v>1622</v>
      </c>
      <c r="X87" s="49">
        <f t="shared" si="18"/>
        <v>108.34351976167096</v>
      </c>
      <c r="Y87" s="45">
        <v>1553.6000000000001</v>
      </c>
      <c r="Z87" s="49">
        <f t="shared" si="19"/>
        <v>119.68261304984209</v>
      </c>
      <c r="AA87" s="83">
        <f t="shared" si="20"/>
        <v>14908.67</v>
      </c>
      <c r="AB87" s="49">
        <f t="shared" si="21"/>
        <v>126.8478600277882</v>
      </c>
    </row>
    <row r="88" spans="1:28" ht="42.75" thickBot="1" x14ac:dyDescent="0.3">
      <c r="A88" s="36" t="s">
        <v>9</v>
      </c>
      <c r="B88" s="28">
        <v>1479</v>
      </c>
      <c r="C88" s="28">
        <v>1085</v>
      </c>
      <c r="D88" s="28">
        <v>1562</v>
      </c>
      <c r="E88" s="28">
        <v>2418</v>
      </c>
      <c r="F88" s="28">
        <v>2239</v>
      </c>
      <c r="G88" s="28">
        <v>2234</v>
      </c>
      <c r="H88" s="59">
        <v>1334.8300000000002</v>
      </c>
      <c r="I88" s="57">
        <v>768.3</v>
      </c>
      <c r="J88" s="71">
        <f t="shared" si="11"/>
        <v>13120.13</v>
      </c>
      <c r="K88" s="37">
        <v>1647.51</v>
      </c>
      <c r="L88" s="49">
        <f t="shared" si="12"/>
        <v>111.39350912778905</v>
      </c>
      <c r="M88" s="37">
        <v>1275.19</v>
      </c>
      <c r="N88" s="49">
        <f t="shared" si="13"/>
        <v>117.52903225806452</v>
      </c>
      <c r="O88" s="37">
        <v>1321.01</v>
      </c>
      <c r="P88" s="49">
        <f t="shared" si="14"/>
        <v>84.571702944942388</v>
      </c>
      <c r="Q88" s="30">
        <v>2933</v>
      </c>
      <c r="R88" s="49">
        <f t="shared" si="15"/>
        <v>121.29859387923905</v>
      </c>
      <c r="S88" s="30">
        <v>2286</v>
      </c>
      <c r="T88" s="49">
        <f t="shared" si="16"/>
        <v>102.09915140687806</v>
      </c>
      <c r="U88" s="30">
        <v>2467</v>
      </c>
      <c r="V88" s="49">
        <f t="shared" si="17"/>
        <v>110.42972247090421</v>
      </c>
      <c r="W88" s="45">
        <v>1471.6599999999999</v>
      </c>
      <c r="X88" s="49">
        <f t="shared" si="18"/>
        <v>110.25074354037589</v>
      </c>
      <c r="Y88" s="45">
        <v>753.25</v>
      </c>
      <c r="Z88" s="49">
        <f t="shared" si="19"/>
        <v>98.041129767018091</v>
      </c>
      <c r="AA88" s="83">
        <f t="shared" si="20"/>
        <v>14154.619999999999</v>
      </c>
      <c r="AB88" s="49">
        <f t="shared" si="21"/>
        <v>107.88475419069781</v>
      </c>
    </row>
    <row r="89" spans="1:28" ht="21.75" thickBot="1" x14ac:dyDescent="0.3">
      <c r="A89" s="36" t="s">
        <v>49</v>
      </c>
      <c r="B89" s="28">
        <v>1202</v>
      </c>
      <c r="C89" s="28">
        <v>641</v>
      </c>
      <c r="D89" s="28">
        <v>1104</v>
      </c>
      <c r="E89" s="28">
        <v>1300</v>
      </c>
      <c r="F89" s="28">
        <v>1936</v>
      </c>
      <c r="G89" s="28">
        <v>2245</v>
      </c>
      <c r="H89" s="59">
        <v>867.19</v>
      </c>
      <c r="I89" s="57">
        <v>421.9</v>
      </c>
      <c r="J89" s="71">
        <f t="shared" si="11"/>
        <v>9717.09</v>
      </c>
      <c r="K89" s="37">
        <v>1177.31</v>
      </c>
      <c r="L89" s="49">
        <f t="shared" si="12"/>
        <v>97.945923460898499</v>
      </c>
      <c r="M89" s="37">
        <v>571.01</v>
      </c>
      <c r="N89" s="49">
        <f t="shared" si="13"/>
        <v>89.081123244929799</v>
      </c>
      <c r="O89" s="37">
        <v>1107.3699999999999</v>
      </c>
      <c r="P89" s="49">
        <f t="shared" si="14"/>
        <v>100.30525362318841</v>
      </c>
      <c r="Q89" s="30">
        <v>1423</v>
      </c>
      <c r="R89" s="49">
        <f t="shared" si="15"/>
        <v>109.46153846153845</v>
      </c>
      <c r="S89" s="30">
        <v>2321</v>
      </c>
      <c r="T89" s="49">
        <f t="shared" si="16"/>
        <v>119.88636363636364</v>
      </c>
      <c r="U89" s="30">
        <v>2548</v>
      </c>
      <c r="V89" s="49">
        <f t="shared" si="17"/>
        <v>113.49665924276169</v>
      </c>
      <c r="W89" s="45">
        <v>937.1099999999999</v>
      </c>
      <c r="X89" s="49">
        <f t="shared" si="18"/>
        <v>108.06282360267068</v>
      </c>
      <c r="Y89" s="45">
        <v>438.65000000000003</v>
      </c>
      <c r="Z89" s="49">
        <f t="shared" si="19"/>
        <v>103.97013510310502</v>
      </c>
      <c r="AA89" s="83">
        <f t="shared" si="20"/>
        <v>10523.449999999999</v>
      </c>
      <c r="AB89" s="49">
        <f t="shared" si="21"/>
        <v>108.29836916196103</v>
      </c>
    </row>
  </sheetData>
  <sortState ref="A3:V90">
    <sortCondition ref="A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80" workbookViewId="0">
      <selection activeCell="D88" sqref="D88"/>
    </sheetView>
  </sheetViews>
  <sheetFormatPr defaultRowHeight="15" x14ac:dyDescent="0.25"/>
  <cols>
    <col min="1" max="1" width="11.42578125" customWidth="1"/>
    <col min="2" max="2" width="18.5703125" customWidth="1"/>
    <col min="3" max="3" width="15.42578125" customWidth="1"/>
    <col min="4" max="4" width="15.28515625" customWidth="1"/>
    <col min="5" max="5" width="12.42578125" customWidth="1"/>
  </cols>
  <sheetData>
    <row r="1" spans="1:5" ht="15.75" thickBot="1" x14ac:dyDescent="0.3">
      <c r="A1" s="54"/>
      <c r="B1" s="54" t="s">
        <v>122</v>
      </c>
      <c r="C1" s="54" t="s">
        <v>123</v>
      </c>
      <c r="D1" s="56" t="s">
        <v>124</v>
      </c>
      <c r="E1" s="55" t="s">
        <v>99</v>
      </c>
    </row>
    <row r="2" spans="1:5" ht="15.75" thickBot="1" x14ac:dyDescent="0.3">
      <c r="A2" s="29">
        <f>ROW(A1)</f>
        <v>1</v>
      </c>
      <c r="B2" s="36" t="s">
        <v>75</v>
      </c>
      <c r="C2" s="72">
        <v>9927.8900000000012</v>
      </c>
      <c r="D2" s="61">
        <v>10426.69</v>
      </c>
      <c r="E2" s="49">
        <f>D2/C2*100</f>
        <v>105.02422972051461</v>
      </c>
    </row>
    <row r="3" spans="1:5" ht="21.75" thickBot="1" x14ac:dyDescent="0.3">
      <c r="A3" s="29">
        <f>ROW(A2)</f>
        <v>2</v>
      </c>
      <c r="B3" s="36" t="s">
        <v>87</v>
      </c>
      <c r="C3" s="72">
        <v>9132.26</v>
      </c>
      <c r="D3" s="61">
        <v>9591.86</v>
      </c>
      <c r="E3" s="49">
        <f>D3/C3*100</f>
        <v>105.03270822337515</v>
      </c>
    </row>
    <row r="4" spans="1:5" ht="21.75" thickBot="1" x14ac:dyDescent="0.3">
      <c r="A4" s="29">
        <f>ROW(A3)</f>
        <v>3</v>
      </c>
      <c r="B4" s="36" t="s">
        <v>30</v>
      </c>
      <c r="C4" s="72">
        <v>11178.689999999999</v>
      </c>
      <c r="D4" s="69">
        <v>11762.41</v>
      </c>
      <c r="E4" s="49">
        <f>D4/C4*100</f>
        <v>105.221720970883</v>
      </c>
    </row>
    <row r="5" spans="1:5" ht="42.75" thickBot="1" x14ac:dyDescent="0.3">
      <c r="A5" s="29">
        <f>ROW(A4)</f>
        <v>4</v>
      </c>
      <c r="B5" s="36" t="s">
        <v>33</v>
      </c>
      <c r="C5" s="72">
        <v>11027.86</v>
      </c>
      <c r="D5" s="69">
        <v>10827.43</v>
      </c>
      <c r="E5" s="49">
        <f>D5/C5*100</f>
        <v>98.182512291596012</v>
      </c>
    </row>
    <row r="6" spans="1:5" ht="21.75" thickBot="1" x14ac:dyDescent="0.3">
      <c r="A6" s="29">
        <f>ROW(A5)</f>
        <v>5</v>
      </c>
      <c r="B6" s="36" t="s">
        <v>39</v>
      </c>
      <c r="C6" s="72">
        <v>11170.99</v>
      </c>
      <c r="D6" s="68">
        <v>10936.17</v>
      </c>
      <c r="E6" s="49">
        <f>D6/C6*100</f>
        <v>97.897948167530373</v>
      </c>
    </row>
    <row r="7" spans="1:5" ht="21.75" thickBot="1" x14ac:dyDescent="0.3">
      <c r="A7" s="29">
        <f>ROW(A6)</f>
        <v>6</v>
      </c>
      <c r="B7" s="36" t="s">
        <v>76</v>
      </c>
      <c r="C7" s="72">
        <v>9366.81</v>
      </c>
      <c r="D7" s="68">
        <v>9768.14</v>
      </c>
      <c r="E7" s="49">
        <f>D7/C7*100</f>
        <v>104.28459635671055</v>
      </c>
    </row>
    <row r="8" spans="1:5" ht="15.75" thickBot="1" x14ac:dyDescent="0.3">
      <c r="A8" s="29">
        <f>ROW(A7)</f>
        <v>7</v>
      </c>
      <c r="B8" s="36" t="s">
        <v>21</v>
      </c>
      <c r="C8" s="72">
        <v>11804.28</v>
      </c>
      <c r="D8" s="68">
        <v>12147.590000000002</v>
      </c>
      <c r="E8" s="49">
        <f>D8/C8*100</f>
        <v>102.90835188592612</v>
      </c>
    </row>
    <row r="9" spans="1:5" ht="21.75" thickBot="1" x14ac:dyDescent="0.3">
      <c r="A9" s="29">
        <f>ROW(A8)</f>
        <v>8</v>
      </c>
      <c r="B9" s="36" t="s">
        <v>57</v>
      </c>
      <c r="C9" s="72">
        <v>10336.41</v>
      </c>
      <c r="D9" s="68">
        <v>10788.340000000002</v>
      </c>
      <c r="E9" s="49">
        <f>D9/C9*100</f>
        <v>104.37221433747308</v>
      </c>
    </row>
    <row r="10" spans="1:5" ht="21.75" thickBot="1" x14ac:dyDescent="0.3">
      <c r="A10" s="29">
        <f>ROW(A9)</f>
        <v>9</v>
      </c>
      <c r="B10" s="36" t="s">
        <v>80</v>
      </c>
      <c r="C10" s="72">
        <v>9563.56</v>
      </c>
      <c r="D10" s="68">
        <v>9717.6200000000008</v>
      </c>
      <c r="E10" s="49">
        <f>D10/C10*100</f>
        <v>101.6109063988724</v>
      </c>
    </row>
    <row r="11" spans="1:5" ht="21.75" thickBot="1" x14ac:dyDescent="0.3">
      <c r="A11" s="29">
        <f>ROW(A10)</f>
        <v>10</v>
      </c>
      <c r="B11" s="36" t="s">
        <v>37</v>
      </c>
      <c r="C11" s="72">
        <v>11022.240000000002</v>
      </c>
      <c r="D11" s="68">
        <v>11518.619999999999</v>
      </c>
      <c r="E11" s="49">
        <f>D11/C11*100</f>
        <v>104.50344031703172</v>
      </c>
    </row>
    <row r="12" spans="1:5" ht="21.75" thickBot="1" x14ac:dyDescent="0.3">
      <c r="A12" s="29">
        <f>ROW(A11)</f>
        <v>11</v>
      </c>
      <c r="B12" s="36" t="s">
        <v>64</v>
      </c>
      <c r="C12" s="72">
        <v>9741.59</v>
      </c>
      <c r="D12" s="68">
        <v>9865.06</v>
      </c>
      <c r="E12" s="49">
        <f>D12/C12*100</f>
        <v>101.267452233157</v>
      </c>
    </row>
    <row r="13" spans="1:5" ht="15.75" thickBot="1" x14ac:dyDescent="0.3">
      <c r="A13" s="29">
        <f>ROW(A12)</f>
        <v>12</v>
      </c>
      <c r="B13" s="36" t="s">
        <v>23</v>
      </c>
      <c r="C13" s="72">
        <v>10970.880000000001</v>
      </c>
      <c r="D13" s="68">
        <v>10757.33</v>
      </c>
      <c r="E13" s="49">
        <f>D13/C13*100</f>
        <v>98.053483403336827</v>
      </c>
    </row>
    <row r="14" spans="1:5" ht="15.75" thickBot="1" x14ac:dyDescent="0.3">
      <c r="A14" s="29">
        <f>ROW(A13)</f>
        <v>13</v>
      </c>
      <c r="B14" s="36" t="s">
        <v>36</v>
      </c>
      <c r="C14" s="72">
        <v>11243.97</v>
      </c>
      <c r="D14" s="68">
        <v>11864.83</v>
      </c>
      <c r="E14" s="49">
        <f>D14/C14*100</f>
        <v>105.52171519490004</v>
      </c>
    </row>
    <row r="15" spans="1:5" ht="21.75" thickBot="1" x14ac:dyDescent="0.3">
      <c r="A15" s="29">
        <f>ROW(A14)</f>
        <v>14</v>
      </c>
      <c r="B15" s="36" t="s">
        <v>20</v>
      </c>
      <c r="C15" s="72">
        <v>12018.119999999999</v>
      </c>
      <c r="D15" s="68">
        <v>12572.5</v>
      </c>
      <c r="E15" s="49">
        <f>D15/C15*100</f>
        <v>104.6128679028001</v>
      </c>
    </row>
    <row r="16" spans="1:5" ht="32.25" thickBot="1" x14ac:dyDescent="0.3">
      <c r="A16" s="29">
        <f>ROW(A15)</f>
        <v>15</v>
      </c>
      <c r="B16" s="36" t="s">
        <v>11</v>
      </c>
      <c r="C16" s="72">
        <v>12550.81</v>
      </c>
      <c r="D16" s="68">
        <v>12236.23</v>
      </c>
      <c r="E16" s="49">
        <f>D16/C16*100</f>
        <v>97.493548225174308</v>
      </c>
    </row>
    <row r="17" spans="1:5" ht="21.75" thickBot="1" x14ac:dyDescent="0.3">
      <c r="A17" s="29">
        <f>ROW(A16)</f>
        <v>16</v>
      </c>
      <c r="B17" s="36" t="s">
        <v>86</v>
      </c>
      <c r="C17" s="72">
        <v>8572.380000000001</v>
      </c>
      <c r="D17" s="68">
        <v>9096.32</v>
      </c>
      <c r="E17" s="49">
        <f>D17/C17*100</f>
        <v>106.11195490633871</v>
      </c>
    </row>
    <row r="18" spans="1:5" ht="21.75" thickBot="1" x14ac:dyDescent="0.3">
      <c r="A18" s="29">
        <f>ROW(A17)</f>
        <v>17</v>
      </c>
      <c r="B18" s="36" t="s">
        <v>29</v>
      </c>
      <c r="C18" s="72">
        <v>11623.23</v>
      </c>
      <c r="D18" s="68">
        <v>11547.9</v>
      </c>
      <c r="E18" s="49">
        <f>D18/C18*100</f>
        <v>99.351901321749637</v>
      </c>
    </row>
    <row r="19" spans="1:5" ht="21.75" thickBot="1" x14ac:dyDescent="0.3">
      <c r="A19" s="29">
        <f>ROW(A18)</f>
        <v>18</v>
      </c>
      <c r="B19" s="36" t="s">
        <v>41</v>
      </c>
      <c r="C19" s="72">
        <v>10784.1</v>
      </c>
      <c r="D19" s="68">
        <v>11031.39</v>
      </c>
      <c r="E19" s="49">
        <f>D19/C19*100</f>
        <v>102.29309817230923</v>
      </c>
    </row>
    <row r="20" spans="1:5" ht="32.25" thickBot="1" x14ac:dyDescent="0.3">
      <c r="A20" s="29">
        <f>ROW(A19)</f>
        <v>19</v>
      </c>
      <c r="B20" s="36" t="s">
        <v>15</v>
      </c>
      <c r="C20" s="72">
        <v>12192.599999999999</v>
      </c>
      <c r="D20" s="68">
        <v>11221.56</v>
      </c>
      <c r="E20" s="49">
        <f>D20/C20*100</f>
        <v>92.035825008611781</v>
      </c>
    </row>
    <row r="21" spans="1:5" ht="21.75" thickBot="1" x14ac:dyDescent="0.3">
      <c r="A21" s="29">
        <f>ROW(A20)</f>
        <v>20</v>
      </c>
      <c r="B21" s="36" t="s">
        <v>31</v>
      </c>
      <c r="C21" s="72">
        <v>12068.96</v>
      </c>
      <c r="D21" s="68">
        <v>11689.03</v>
      </c>
      <c r="E21" s="49">
        <f>D21/C21*100</f>
        <v>96.852007132346131</v>
      </c>
    </row>
    <row r="22" spans="1:5" ht="21.75" thickBot="1" x14ac:dyDescent="0.3">
      <c r="A22" s="29">
        <f>ROW(A21)</f>
        <v>21</v>
      </c>
      <c r="B22" s="36" t="s">
        <v>18</v>
      </c>
      <c r="C22" s="72">
        <v>11834.17</v>
      </c>
      <c r="D22" s="68">
        <v>11563.87</v>
      </c>
      <c r="E22" s="49">
        <f>D22/C22*100</f>
        <v>97.715936140853145</v>
      </c>
    </row>
    <row r="23" spans="1:5" ht="15.75" thickBot="1" x14ac:dyDescent="0.3">
      <c r="A23" s="29">
        <f>ROW(A22)</f>
        <v>22</v>
      </c>
      <c r="B23" s="36" t="s">
        <v>6</v>
      </c>
      <c r="C23" s="72">
        <v>14086.21</v>
      </c>
      <c r="D23" s="68">
        <v>15224.39</v>
      </c>
      <c r="E23" s="49">
        <f>D23/C23*100</f>
        <v>108.08010103498387</v>
      </c>
    </row>
    <row r="24" spans="1:5" ht="32.25" thickBot="1" x14ac:dyDescent="0.3">
      <c r="A24" s="29">
        <f>ROW(A23)</f>
        <v>23</v>
      </c>
      <c r="B24" s="36" t="s">
        <v>22</v>
      </c>
      <c r="C24" s="72">
        <v>11507.24</v>
      </c>
      <c r="D24" s="68">
        <v>11286.07</v>
      </c>
      <c r="E24" s="49">
        <f>D24/C24*100</f>
        <v>98.077992637678534</v>
      </c>
    </row>
    <row r="25" spans="1:5" ht="21.75" thickBot="1" x14ac:dyDescent="0.3">
      <c r="A25" s="29">
        <f>ROW(A24)</f>
        <v>24</v>
      </c>
      <c r="B25" s="36" t="s">
        <v>85</v>
      </c>
      <c r="C25" s="72">
        <v>9369.5500000000011</v>
      </c>
      <c r="D25" s="68">
        <v>9840.2099999999991</v>
      </c>
      <c r="E25" s="49">
        <f>D25/C25*100</f>
        <v>105.02329354131199</v>
      </c>
    </row>
    <row r="26" spans="1:5" ht="21.75" thickBot="1" x14ac:dyDescent="0.3">
      <c r="A26" s="29">
        <f>ROW(A25)</f>
        <v>25</v>
      </c>
      <c r="B26" s="36" t="s">
        <v>44</v>
      </c>
      <c r="C26" s="72">
        <v>10559.72</v>
      </c>
      <c r="D26" s="68">
        <v>11114.019999999999</v>
      </c>
      <c r="E26" s="49">
        <f>D26/C26*100</f>
        <v>105.24919221342989</v>
      </c>
    </row>
    <row r="27" spans="1:5" ht="21.75" thickBot="1" x14ac:dyDescent="0.3">
      <c r="A27" s="29">
        <f>ROW(A26)</f>
        <v>26</v>
      </c>
      <c r="B27" s="36" t="s">
        <v>83</v>
      </c>
      <c r="C27" s="72">
        <v>8650.4599999999991</v>
      </c>
      <c r="D27" s="68">
        <v>9062.5</v>
      </c>
      <c r="E27" s="49">
        <f>D27/C27*100</f>
        <v>104.76321490417853</v>
      </c>
    </row>
    <row r="28" spans="1:5" ht="21.75" thickBot="1" x14ac:dyDescent="0.3">
      <c r="A28" s="29">
        <f>ROW(A27)</f>
        <v>27</v>
      </c>
      <c r="B28" s="36" t="s">
        <v>35</v>
      </c>
      <c r="C28" s="72">
        <v>11354.58</v>
      </c>
      <c r="D28" s="68">
        <v>11672.58</v>
      </c>
      <c r="E28" s="49">
        <f>D28/C28*100</f>
        <v>102.80063199167209</v>
      </c>
    </row>
    <row r="29" spans="1:5" ht="21.75" thickBot="1" x14ac:dyDescent="0.3">
      <c r="A29" s="29">
        <f>ROW(A28)</f>
        <v>28</v>
      </c>
      <c r="B29" s="36" t="s">
        <v>61</v>
      </c>
      <c r="C29" s="72">
        <v>10459.120000000001</v>
      </c>
      <c r="D29" s="68">
        <v>10580.64</v>
      </c>
      <c r="E29" s="49">
        <f>D29/C29*100</f>
        <v>101.16185682925523</v>
      </c>
    </row>
    <row r="30" spans="1:5" ht="21.75" thickBot="1" x14ac:dyDescent="0.3">
      <c r="A30" s="29">
        <f>ROW(A29)</f>
        <v>29</v>
      </c>
      <c r="B30" s="36" t="s">
        <v>66</v>
      </c>
      <c r="C30" s="72">
        <v>9667.76</v>
      </c>
      <c r="D30" s="68">
        <v>10182.369999999999</v>
      </c>
      <c r="E30" s="49">
        <f>D30/C30*100</f>
        <v>105.32294968017408</v>
      </c>
    </row>
    <row r="31" spans="1:5" ht="15.75" thickBot="1" x14ac:dyDescent="0.3">
      <c r="A31" s="29">
        <f>ROW(A30)</f>
        <v>30</v>
      </c>
      <c r="B31" s="36" t="s">
        <v>70</v>
      </c>
      <c r="C31" s="72">
        <v>9918.66</v>
      </c>
      <c r="D31" s="68">
        <v>10034.85</v>
      </c>
      <c r="E31" s="49">
        <f>D31/C31*100</f>
        <v>101.17142839859416</v>
      </c>
    </row>
    <row r="32" spans="1:5" ht="21.75" thickBot="1" x14ac:dyDescent="0.3">
      <c r="A32" s="29">
        <f>ROW(A31)</f>
        <v>31</v>
      </c>
      <c r="B32" s="36" t="s">
        <v>67</v>
      </c>
      <c r="C32" s="72">
        <v>10182.77</v>
      </c>
      <c r="D32" s="68">
        <v>10734.01</v>
      </c>
      <c r="E32" s="49">
        <f>D32/C32*100</f>
        <v>105.41345822403923</v>
      </c>
    </row>
    <row r="33" spans="1:5" ht="21.75" thickBot="1" x14ac:dyDescent="0.3">
      <c r="A33" s="29">
        <f>ROW(A32)</f>
        <v>32</v>
      </c>
      <c r="B33" s="36" t="s">
        <v>52</v>
      </c>
      <c r="C33" s="72">
        <v>10022.74</v>
      </c>
      <c r="D33" s="68">
        <v>10205.68</v>
      </c>
      <c r="E33" s="49">
        <f>D33/C33*100</f>
        <v>101.82524938290329</v>
      </c>
    </row>
    <row r="34" spans="1:5" ht="21.75" thickBot="1" x14ac:dyDescent="0.3">
      <c r="A34" s="29">
        <f>ROW(A33)</f>
        <v>33</v>
      </c>
      <c r="B34" s="36" t="s">
        <v>8</v>
      </c>
      <c r="C34" s="72">
        <v>14720.48</v>
      </c>
      <c r="D34" s="68">
        <v>11905.33</v>
      </c>
      <c r="E34" s="49">
        <f>D34/C34*100</f>
        <v>80.875963283805959</v>
      </c>
    </row>
    <row r="35" spans="1:5" ht="21.75" thickBot="1" x14ac:dyDescent="0.3">
      <c r="A35" s="29">
        <f>ROW(A34)</f>
        <v>34</v>
      </c>
      <c r="B35" s="36" t="s">
        <v>68</v>
      </c>
      <c r="C35" s="72">
        <v>9828.06</v>
      </c>
      <c r="D35" s="68">
        <v>10331.5</v>
      </c>
      <c r="E35" s="49">
        <f>D35/C35*100</f>
        <v>105.1224758497608</v>
      </c>
    </row>
    <row r="36" spans="1:5" ht="21.75" thickBot="1" x14ac:dyDescent="0.3">
      <c r="A36" s="29">
        <f>ROW(A35)</f>
        <v>35</v>
      </c>
      <c r="B36" s="36" t="s">
        <v>16</v>
      </c>
      <c r="C36" s="72">
        <v>12087.54</v>
      </c>
      <c r="D36" s="68">
        <v>12992.820000000002</v>
      </c>
      <c r="E36" s="49">
        <f>D36/C36*100</f>
        <v>107.48936508172879</v>
      </c>
    </row>
    <row r="37" spans="1:5" ht="32.25" thickBot="1" x14ac:dyDescent="0.3">
      <c r="A37" s="29">
        <f>ROW(A36)</f>
        <v>36</v>
      </c>
      <c r="B37" s="36" t="s">
        <v>5</v>
      </c>
      <c r="C37" s="72">
        <v>15096.5</v>
      </c>
      <c r="D37" s="68">
        <v>15186.93</v>
      </c>
      <c r="E37" s="49">
        <f>D37/C37*100</f>
        <v>100.59901301626203</v>
      </c>
    </row>
    <row r="38" spans="1:5" ht="21.75" thickBot="1" x14ac:dyDescent="0.3">
      <c r="A38" s="29">
        <f>ROW(A37)</f>
        <v>37</v>
      </c>
      <c r="B38" s="36" t="s">
        <v>40</v>
      </c>
      <c r="C38" s="72">
        <v>10718.740000000002</v>
      </c>
      <c r="D38" s="68">
        <v>11158.83</v>
      </c>
      <c r="E38" s="49">
        <f>D38/C38*100</f>
        <v>104.10579974885106</v>
      </c>
    </row>
    <row r="39" spans="1:5" ht="21.75" thickBot="1" x14ac:dyDescent="0.3">
      <c r="A39" s="29">
        <f>ROW(A38)</f>
        <v>38</v>
      </c>
      <c r="B39" s="36" t="s">
        <v>82</v>
      </c>
      <c r="C39" s="72">
        <v>9587.6999999999989</v>
      </c>
      <c r="D39" s="68">
        <v>10054.1</v>
      </c>
      <c r="E39" s="49">
        <f>D39/C39*100</f>
        <v>104.86456605859593</v>
      </c>
    </row>
    <row r="40" spans="1:5" ht="21.75" thickBot="1" x14ac:dyDescent="0.3">
      <c r="A40" s="29">
        <f>ROW(A39)</f>
        <v>39</v>
      </c>
      <c r="B40" s="36" t="s">
        <v>27</v>
      </c>
      <c r="C40" s="72">
        <v>12013.97</v>
      </c>
      <c r="D40" s="68">
        <v>12545.15</v>
      </c>
      <c r="E40" s="49">
        <f>D40/C40*100</f>
        <v>104.42135280843885</v>
      </c>
    </row>
    <row r="41" spans="1:5" ht="15.75" thickBot="1" x14ac:dyDescent="0.3">
      <c r="A41" s="29">
        <f>ROW(A40)</f>
        <v>40</v>
      </c>
      <c r="B41" s="36" t="s">
        <v>90</v>
      </c>
      <c r="C41" s="72">
        <v>8152.34</v>
      </c>
      <c r="D41" s="68">
        <v>8470.4499999999989</v>
      </c>
      <c r="E41" s="49">
        <f>D41/C41*100</f>
        <v>103.90206983516389</v>
      </c>
    </row>
    <row r="42" spans="1:5" ht="21.75" thickBot="1" x14ac:dyDescent="0.3">
      <c r="A42" s="29">
        <f>ROW(A41)</f>
        <v>41</v>
      </c>
      <c r="B42" s="36" t="s">
        <v>51</v>
      </c>
      <c r="C42" s="72">
        <v>10379.16</v>
      </c>
      <c r="D42" s="68">
        <v>11194.1</v>
      </c>
      <c r="E42" s="49">
        <f>D42/C42*100</f>
        <v>107.85169512754405</v>
      </c>
    </row>
    <row r="43" spans="1:5" ht="21.75" thickBot="1" x14ac:dyDescent="0.3">
      <c r="A43" s="29">
        <f>ROW(A42)</f>
        <v>42</v>
      </c>
      <c r="B43" s="36" t="s">
        <v>88</v>
      </c>
      <c r="C43" s="72">
        <v>8732.15</v>
      </c>
      <c r="D43" s="68">
        <v>8877.24</v>
      </c>
      <c r="E43" s="49">
        <f>D43/C43*100</f>
        <v>101.66156101303802</v>
      </c>
    </row>
    <row r="44" spans="1:5" ht="21.75" thickBot="1" x14ac:dyDescent="0.3">
      <c r="A44" s="29">
        <f>ROW(A43)</f>
        <v>43</v>
      </c>
      <c r="B44" s="36" t="s">
        <v>72</v>
      </c>
      <c r="C44" s="72">
        <v>9539.34</v>
      </c>
      <c r="D44" s="68">
        <v>10314.030000000002</v>
      </c>
      <c r="E44" s="49">
        <f>D44/C44*100</f>
        <v>108.12100208190508</v>
      </c>
    </row>
    <row r="45" spans="1:5" ht="15.75" thickBot="1" x14ac:dyDescent="0.3">
      <c r="A45" s="29">
        <f>ROW(A44)</f>
        <v>44</v>
      </c>
      <c r="B45" s="36" t="s">
        <v>55</v>
      </c>
      <c r="C45" s="72">
        <v>10123.959999999999</v>
      </c>
      <c r="D45" s="68">
        <v>10145.75</v>
      </c>
      <c r="E45" s="49">
        <f>D45/C45*100</f>
        <v>100.21523198432234</v>
      </c>
    </row>
    <row r="46" spans="1:5" ht="15.75" thickBot="1" x14ac:dyDescent="0.3">
      <c r="A46" s="29">
        <f>ROW(A45)</f>
        <v>45</v>
      </c>
      <c r="B46" s="36" t="s">
        <v>32</v>
      </c>
      <c r="C46" s="72">
        <v>11135.849999999999</v>
      </c>
      <c r="D46" s="68">
        <v>11676.880000000001</v>
      </c>
      <c r="E46" s="49">
        <f>D46/C46*100</f>
        <v>104.85845265516329</v>
      </c>
    </row>
    <row r="47" spans="1:5" ht="21.75" thickBot="1" x14ac:dyDescent="0.3">
      <c r="A47" s="29">
        <f>ROW(A46)</f>
        <v>46</v>
      </c>
      <c r="B47" s="36" t="s">
        <v>73</v>
      </c>
      <c r="C47" s="72">
        <v>9737.02</v>
      </c>
      <c r="D47" s="68">
        <v>10785.91</v>
      </c>
      <c r="E47" s="49">
        <f>D47/C47*100</f>
        <v>110.77218697301639</v>
      </c>
    </row>
    <row r="48" spans="1:5" ht="21.75" thickBot="1" x14ac:dyDescent="0.3">
      <c r="A48" s="29">
        <f>ROW(A47)</f>
        <v>47</v>
      </c>
      <c r="B48" s="36" t="s">
        <v>74</v>
      </c>
      <c r="C48" s="72">
        <v>10315.83</v>
      </c>
      <c r="D48" s="68">
        <v>10301.450000000001</v>
      </c>
      <c r="E48" s="49">
        <f>D48/C48*100</f>
        <v>99.860602588449026</v>
      </c>
    </row>
    <row r="49" spans="1:5" s="96" customFormat="1" ht="15.75" thickBot="1" x14ac:dyDescent="0.3">
      <c r="A49" s="29">
        <f>ROW(A48)</f>
        <v>48</v>
      </c>
      <c r="B49" s="36" t="s">
        <v>84</v>
      </c>
      <c r="C49" s="72">
        <v>9456.92</v>
      </c>
      <c r="D49" s="68">
        <v>9978.4499999999989</v>
      </c>
      <c r="E49" s="49">
        <f>D49/C49*100</f>
        <v>105.51479762967222</v>
      </c>
    </row>
    <row r="50" spans="1:5" ht="21.75" thickBot="1" x14ac:dyDescent="0.3">
      <c r="A50" s="29">
        <f>ROW(A49)</f>
        <v>49</v>
      </c>
      <c r="B50" s="36" t="s">
        <v>48</v>
      </c>
      <c r="C50" s="72">
        <v>10434.950000000001</v>
      </c>
      <c r="D50" s="68">
        <v>10945.19</v>
      </c>
      <c r="E50" s="49">
        <f>D50/C50*100</f>
        <v>104.88972156071664</v>
      </c>
    </row>
    <row r="51" spans="1:5" ht="21.75" thickBot="1" x14ac:dyDescent="0.3">
      <c r="A51" s="29">
        <f>ROW(A50)</f>
        <v>50</v>
      </c>
      <c r="B51" s="36" t="s">
        <v>25</v>
      </c>
      <c r="C51" s="72">
        <v>12192.97</v>
      </c>
      <c r="D51" s="68">
        <v>12500.52</v>
      </c>
      <c r="E51" s="49">
        <f>D51/C51*100</f>
        <v>102.52235509478002</v>
      </c>
    </row>
    <row r="52" spans="1:5" ht="21.75" thickBot="1" x14ac:dyDescent="0.3">
      <c r="A52" s="29">
        <f>ROW(A51)</f>
        <v>51</v>
      </c>
      <c r="B52" s="36" t="s">
        <v>17</v>
      </c>
      <c r="C52" s="72">
        <v>11772.630000000001</v>
      </c>
      <c r="D52" s="68">
        <v>11942.83</v>
      </c>
      <c r="E52" s="49">
        <f>D52/C52*100</f>
        <v>101.44572623109704</v>
      </c>
    </row>
    <row r="53" spans="1:5" ht="21.75" thickBot="1" x14ac:dyDescent="0.3">
      <c r="A53" s="29">
        <f>ROW(A52)</f>
        <v>52</v>
      </c>
      <c r="B53" s="36" t="s">
        <v>91</v>
      </c>
      <c r="C53" s="72">
        <v>7486.1100000000006</v>
      </c>
      <c r="D53" s="68">
        <v>8333.73</v>
      </c>
      <c r="E53" s="49">
        <f>D53/C53*100</f>
        <v>111.32256939852606</v>
      </c>
    </row>
    <row r="54" spans="1:5" ht="21.75" thickBot="1" x14ac:dyDescent="0.3">
      <c r="A54" s="29">
        <f>ROW(A53)</f>
        <v>53</v>
      </c>
      <c r="B54" s="36" t="s">
        <v>89</v>
      </c>
      <c r="C54" s="72">
        <v>8778.02</v>
      </c>
      <c r="D54" s="68">
        <v>9173.6200000000008</v>
      </c>
      <c r="E54" s="49">
        <f>D54/C54*100</f>
        <v>104.50671108063094</v>
      </c>
    </row>
    <row r="55" spans="1:5" ht="21.75" thickBot="1" x14ac:dyDescent="0.3">
      <c r="A55" s="29">
        <f>ROW(A54)</f>
        <v>54</v>
      </c>
      <c r="B55" s="36" t="s">
        <v>81</v>
      </c>
      <c r="C55" s="72">
        <v>9236.0299999999988</v>
      </c>
      <c r="D55" s="68">
        <v>10045.74</v>
      </c>
      <c r="E55" s="49">
        <f>D55/C55*100</f>
        <v>108.76686195259219</v>
      </c>
    </row>
    <row r="56" spans="1:5" ht="15.75" thickBot="1" x14ac:dyDescent="0.3">
      <c r="A56" s="29">
        <f>ROW(A55)</f>
        <v>55</v>
      </c>
      <c r="B56" s="36" t="s">
        <v>28</v>
      </c>
      <c r="C56" s="72">
        <v>11023.91</v>
      </c>
      <c r="D56" s="68">
        <v>12020.82</v>
      </c>
      <c r="E56" s="49">
        <f>D56/C56*100</f>
        <v>109.04316163684209</v>
      </c>
    </row>
    <row r="57" spans="1:5" ht="15.75" thickBot="1" x14ac:dyDescent="0.3">
      <c r="A57" s="29">
        <f>ROW(A56)</f>
        <v>56</v>
      </c>
      <c r="B57" s="36" t="s">
        <v>58</v>
      </c>
      <c r="C57" s="72">
        <v>10134.49</v>
      </c>
      <c r="D57" s="68">
        <v>10112.67</v>
      </c>
      <c r="E57" s="49">
        <f>D57/C57*100</f>
        <v>99.7846956284924</v>
      </c>
    </row>
    <row r="58" spans="1:5" ht="21.75" thickBot="1" x14ac:dyDescent="0.3">
      <c r="A58" s="29">
        <f>ROW(A57)</f>
        <v>57</v>
      </c>
      <c r="B58" s="36" t="s">
        <v>63</v>
      </c>
      <c r="C58" s="72">
        <v>9400.6200000000008</v>
      </c>
      <c r="D58" s="68">
        <v>10059.919999999998</v>
      </c>
      <c r="E58" s="49">
        <f>D58/C58*100</f>
        <v>107.01336720343974</v>
      </c>
    </row>
    <row r="59" spans="1:5" ht="21.75" thickBot="1" x14ac:dyDescent="0.3">
      <c r="A59" s="29">
        <f>ROW(A58)</f>
        <v>58</v>
      </c>
      <c r="B59" s="36" t="s">
        <v>77</v>
      </c>
      <c r="C59" s="72">
        <v>9321.8900000000012</v>
      </c>
      <c r="D59" s="68">
        <v>9380.1200000000008</v>
      </c>
      <c r="E59" s="49">
        <f>D59/C59*100</f>
        <v>100.62465873336843</v>
      </c>
    </row>
    <row r="60" spans="1:5" ht="21.75" thickBot="1" x14ac:dyDescent="0.3">
      <c r="A60" s="29">
        <f>ROW(A59)</f>
        <v>59</v>
      </c>
      <c r="B60" s="36" t="s">
        <v>43</v>
      </c>
      <c r="C60" s="72">
        <v>11838.53</v>
      </c>
      <c r="D60" s="68">
        <v>12380.66</v>
      </c>
      <c r="E60" s="49">
        <f>D60/C60*100</f>
        <v>104.57936922911881</v>
      </c>
    </row>
    <row r="61" spans="1:5" ht="32.25" thickBot="1" x14ac:dyDescent="0.3">
      <c r="A61" s="29">
        <f>ROW(A60)</f>
        <v>60</v>
      </c>
      <c r="B61" s="36" t="s">
        <v>46</v>
      </c>
      <c r="C61" s="72">
        <v>10655.29</v>
      </c>
      <c r="D61" s="68">
        <v>11966.769999999999</v>
      </c>
      <c r="E61" s="49">
        <f>D61/C61*100</f>
        <v>112.30825252057896</v>
      </c>
    </row>
    <row r="62" spans="1:5" ht="21.75" thickBot="1" x14ac:dyDescent="0.3">
      <c r="A62" s="29">
        <f>ROW(A61)</f>
        <v>61</v>
      </c>
      <c r="B62" s="36" t="s">
        <v>71</v>
      </c>
      <c r="C62" s="72">
        <v>9910.36</v>
      </c>
      <c r="D62" s="68">
        <v>10401.31</v>
      </c>
      <c r="E62" s="49">
        <f>D62/C62*100</f>
        <v>104.95390682074111</v>
      </c>
    </row>
    <row r="63" spans="1:5" ht="15.75" thickBot="1" x14ac:dyDescent="0.3">
      <c r="A63" s="29">
        <f>ROW(A62)</f>
        <v>62</v>
      </c>
      <c r="B63" s="36" t="s">
        <v>54</v>
      </c>
      <c r="C63" s="72">
        <v>10726.45</v>
      </c>
      <c r="D63" s="68">
        <v>10984.67</v>
      </c>
      <c r="E63" s="49">
        <f>D63/C63*100</f>
        <v>102.40732022244079</v>
      </c>
    </row>
    <row r="64" spans="1:5" ht="21.75" thickBot="1" x14ac:dyDescent="0.3">
      <c r="A64" s="29">
        <f>ROW(A63)</f>
        <v>63</v>
      </c>
      <c r="B64" s="36" t="s">
        <v>19</v>
      </c>
      <c r="C64" s="72">
        <v>12024.5</v>
      </c>
      <c r="D64" s="68">
        <v>10307.599999999999</v>
      </c>
      <c r="E64" s="49">
        <f>D64/C64*100</f>
        <v>85.721651627926306</v>
      </c>
    </row>
    <row r="65" spans="1:5" ht="21.75" thickBot="1" x14ac:dyDescent="0.3">
      <c r="A65" s="94">
        <f>ROW(A64)</f>
        <v>64</v>
      </c>
      <c r="B65" s="95" t="s">
        <v>45</v>
      </c>
      <c r="C65" s="92">
        <v>10666.439999999999</v>
      </c>
      <c r="D65" s="93">
        <v>11081.99</v>
      </c>
      <c r="E65" s="91">
        <f>D65/C65*100</f>
        <v>103.8958640371108</v>
      </c>
    </row>
    <row r="66" spans="1:5" ht="21.75" thickBot="1" x14ac:dyDescent="0.3">
      <c r="A66" s="29">
        <f>ROW(A65)</f>
        <v>65</v>
      </c>
      <c r="B66" s="36" t="s">
        <v>69</v>
      </c>
      <c r="C66" s="72">
        <v>9792.99</v>
      </c>
      <c r="D66" s="68">
        <v>10114.530000000001</v>
      </c>
      <c r="E66" s="49">
        <f>D66/C66*100</f>
        <v>103.28336902212708</v>
      </c>
    </row>
    <row r="67" spans="1:5" ht="21.75" thickBot="1" x14ac:dyDescent="0.3">
      <c r="A67" s="29">
        <f>ROW(A66)</f>
        <v>66</v>
      </c>
      <c r="B67" s="36" t="s">
        <v>47</v>
      </c>
      <c r="C67" s="72">
        <v>10646.82</v>
      </c>
      <c r="D67" s="68">
        <v>11034.94</v>
      </c>
      <c r="E67" s="49">
        <f>D67/C67*100</f>
        <v>103.64540773677024</v>
      </c>
    </row>
    <row r="68" spans="1:5" ht="21.75" thickBot="1" x14ac:dyDescent="0.3">
      <c r="A68" s="29">
        <f>ROW(A67)</f>
        <v>67</v>
      </c>
      <c r="B68" s="36" t="s">
        <v>26</v>
      </c>
      <c r="C68" s="72">
        <v>11309.85</v>
      </c>
      <c r="D68" s="68">
        <v>11730.09</v>
      </c>
      <c r="E68" s="49">
        <f>D68/C68*100</f>
        <v>103.71569914720354</v>
      </c>
    </row>
    <row r="69" spans="1:5" ht="21.75" thickBot="1" x14ac:dyDescent="0.3">
      <c r="A69" s="29">
        <f>ROW(A68)</f>
        <v>68</v>
      </c>
      <c r="B69" s="36" t="s">
        <v>79</v>
      </c>
      <c r="C69" s="72">
        <v>9543.0499999999993</v>
      </c>
      <c r="D69" s="68">
        <v>9536.75</v>
      </c>
      <c r="E69" s="49">
        <f>D69/C69*100</f>
        <v>99.93398337009657</v>
      </c>
    </row>
    <row r="70" spans="1:5" ht="21.75" thickBot="1" x14ac:dyDescent="0.3">
      <c r="A70" s="29">
        <f>ROW(A69)</f>
        <v>69</v>
      </c>
      <c r="B70" s="36" t="s">
        <v>14</v>
      </c>
      <c r="C70" s="72">
        <v>12998.11</v>
      </c>
      <c r="D70" s="68">
        <v>12397.95</v>
      </c>
      <c r="E70" s="49">
        <f>D70/C70*100</f>
        <v>95.382713332938408</v>
      </c>
    </row>
    <row r="71" spans="1:5" ht="21.75" thickBot="1" x14ac:dyDescent="0.3">
      <c r="A71" s="29">
        <f>ROW(A70)</f>
        <v>70</v>
      </c>
      <c r="B71" s="36" t="s">
        <v>38</v>
      </c>
      <c r="C71" s="72">
        <v>11290.22</v>
      </c>
      <c r="D71" s="68">
        <v>11509.99</v>
      </c>
      <c r="E71" s="49">
        <f>D71/C71*100</f>
        <v>101.94655197152936</v>
      </c>
    </row>
    <row r="72" spans="1:5" ht="21.75" thickBot="1" x14ac:dyDescent="0.3">
      <c r="A72" s="29">
        <f>ROW(A71)</f>
        <v>71</v>
      </c>
      <c r="B72" s="36" t="s">
        <v>12</v>
      </c>
      <c r="C72" s="72">
        <v>12407.66</v>
      </c>
      <c r="D72" s="68">
        <v>12717.4</v>
      </c>
      <c r="E72" s="49">
        <f>D72/C72*100</f>
        <v>102.49636111885722</v>
      </c>
    </row>
    <row r="73" spans="1:5" ht="21.75" thickBot="1" x14ac:dyDescent="0.3">
      <c r="A73" s="29">
        <f>ROW(A72)</f>
        <v>72</v>
      </c>
      <c r="B73" s="36" t="s">
        <v>62</v>
      </c>
      <c r="C73" s="72">
        <v>10836.220000000001</v>
      </c>
      <c r="D73" s="68">
        <v>11519.34</v>
      </c>
      <c r="E73" s="49">
        <f>D73/C73*100</f>
        <v>106.304043291849</v>
      </c>
    </row>
    <row r="74" spans="1:5" ht="21.75" thickBot="1" x14ac:dyDescent="0.3">
      <c r="A74" s="29">
        <f>ROW(A73)</f>
        <v>73</v>
      </c>
      <c r="B74" s="36" t="s">
        <v>53</v>
      </c>
      <c r="C74" s="72">
        <v>9939.7000000000007</v>
      </c>
      <c r="D74" s="68">
        <v>10259.030000000001</v>
      </c>
      <c r="E74" s="49">
        <f>D74/C74*100</f>
        <v>103.21267241466042</v>
      </c>
    </row>
    <row r="75" spans="1:5" ht="15.75" thickBot="1" x14ac:dyDescent="0.3">
      <c r="A75" s="29">
        <f>ROW(A74)</f>
        <v>74</v>
      </c>
      <c r="B75" s="36" t="s">
        <v>34</v>
      </c>
      <c r="C75" s="72">
        <v>10976.35</v>
      </c>
      <c r="D75" s="68">
        <v>10973.880000000001</v>
      </c>
      <c r="E75" s="49">
        <f>D75/C75*100</f>
        <v>99.977497073252948</v>
      </c>
    </row>
    <row r="76" spans="1:5" ht="15.75" thickBot="1" x14ac:dyDescent="0.3">
      <c r="A76" s="29">
        <f>ROW(A75)</f>
        <v>75</v>
      </c>
      <c r="B76" s="36" t="s">
        <v>56</v>
      </c>
      <c r="C76" s="72">
        <v>10424.6</v>
      </c>
      <c r="D76" s="68">
        <v>11298.439999999999</v>
      </c>
      <c r="E76" s="49">
        <f>D76/C76*100</f>
        <v>108.38247990330562</v>
      </c>
    </row>
    <row r="77" spans="1:5" ht="15.75" thickBot="1" x14ac:dyDescent="0.3">
      <c r="A77" s="29">
        <f>ROW(A76)</f>
        <v>76</v>
      </c>
      <c r="B77" s="36" t="s">
        <v>78</v>
      </c>
      <c r="C77" s="72">
        <v>9738.7800000000007</v>
      </c>
      <c r="D77" s="68">
        <v>10677.84</v>
      </c>
      <c r="E77" s="49">
        <f>D77/C77*100</f>
        <v>109.64248088569614</v>
      </c>
    </row>
    <row r="78" spans="1:5" ht="21.75" thickBot="1" x14ac:dyDescent="0.3">
      <c r="A78" s="29">
        <f>ROW(A77)</f>
        <v>77</v>
      </c>
      <c r="B78" s="36" t="s">
        <v>13</v>
      </c>
      <c r="C78" s="72">
        <v>12071.259999999998</v>
      </c>
      <c r="D78" s="68">
        <v>12911.51</v>
      </c>
      <c r="E78" s="49">
        <f>D78/C78*100</f>
        <v>106.96074809092011</v>
      </c>
    </row>
    <row r="79" spans="1:5" ht="42.75" thickBot="1" x14ac:dyDescent="0.3">
      <c r="A79" s="29">
        <f>ROW(A78)</f>
        <v>78</v>
      </c>
      <c r="B79" s="36" t="s">
        <v>50</v>
      </c>
      <c r="C79" s="72">
        <v>10230.150000000001</v>
      </c>
      <c r="D79" s="68">
        <v>10759.300000000001</v>
      </c>
      <c r="E79" s="49">
        <f>D79/C79*100</f>
        <v>105.17245592684368</v>
      </c>
    </row>
    <row r="80" spans="1:5" ht="21.75" thickBot="1" x14ac:dyDescent="0.3">
      <c r="A80" s="29">
        <f>ROW(A79)</f>
        <v>79</v>
      </c>
      <c r="B80" s="36" t="s">
        <v>24</v>
      </c>
      <c r="C80" s="72">
        <v>10840.73</v>
      </c>
      <c r="D80" s="68">
        <v>11142.91</v>
      </c>
      <c r="E80" s="49">
        <f>D80/C80*100</f>
        <v>102.7874506606105</v>
      </c>
    </row>
    <row r="81" spans="1:5" ht="21.75" thickBot="1" x14ac:dyDescent="0.3">
      <c r="A81" s="29">
        <f>ROW(A80)</f>
        <v>80</v>
      </c>
      <c r="B81" s="36" t="s">
        <v>42</v>
      </c>
      <c r="C81" s="72">
        <v>10672.99</v>
      </c>
      <c r="D81" s="68">
        <v>11173.25</v>
      </c>
      <c r="E81" s="49">
        <f>D81/C81*100</f>
        <v>104.68715889361837</v>
      </c>
    </row>
    <row r="82" spans="1:5" ht="15.75" thickBot="1" x14ac:dyDescent="0.3">
      <c r="A82" s="29">
        <f>ROW(A81)</f>
        <v>81</v>
      </c>
      <c r="B82" s="36" t="s">
        <v>4</v>
      </c>
      <c r="C82" s="72">
        <v>14564.94</v>
      </c>
      <c r="D82" s="68">
        <v>14163.449999999999</v>
      </c>
      <c r="E82" s="49">
        <f>D82/C82*100</f>
        <v>97.243448994640545</v>
      </c>
    </row>
    <row r="83" spans="1:5" ht="42.75" thickBot="1" x14ac:dyDescent="0.3">
      <c r="A83" s="29">
        <f>ROW(A82)</f>
        <v>82</v>
      </c>
      <c r="B83" s="36" t="s">
        <v>7</v>
      </c>
      <c r="C83" s="72">
        <v>13372.66</v>
      </c>
      <c r="D83" s="68">
        <v>14381.72</v>
      </c>
      <c r="E83" s="49">
        <f>D83/C83*100</f>
        <v>107.5456939756189</v>
      </c>
    </row>
    <row r="84" spans="1:5" ht="21.75" thickBot="1" x14ac:dyDescent="0.3">
      <c r="A84" s="29">
        <f>ROW(A83)</f>
        <v>83</v>
      </c>
      <c r="B84" s="36" t="s">
        <v>59</v>
      </c>
      <c r="C84" s="72">
        <v>10028.700000000001</v>
      </c>
      <c r="D84" s="68">
        <v>10968.279999999999</v>
      </c>
      <c r="E84" s="49">
        <f>D84/C84*100</f>
        <v>109.36891122478485</v>
      </c>
    </row>
    <row r="85" spans="1:5" ht="21.75" thickBot="1" x14ac:dyDescent="0.3">
      <c r="A85" s="29">
        <f>ROW(A84)</f>
        <v>84</v>
      </c>
      <c r="B85" s="36" t="s">
        <v>10</v>
      </c>
      <c r="C85" s="72">
        <v>12404.17</v>
      </c>
      <c r="D85" s="68">
        <v>12306.56</v>
      </c>
      <c r="E85" s="49">
        <f>D85/C85*100</f>
        <v>99.213087211800541</v>
      </c>
    </row>
    <row r="86" spans="1:5" ht="21.75" thickBot="1" x14ac:dyDescent="0.3">
      <c r="A86" s="29">
        <f>ROW(A85)</f>
        <v>85</v>
      </c>
      <c r="B86" s="36" t="s">
        <v>65</v>
      </c>
      <c r="C86" s="72">
        <v>10240.390000000001</v>
      </c>
      <c r="D86" s="68">
        <v>11475.439999999999</v>
      </c>
      <c r="E86" s="49">
        <f>D86/C86*100</f>
        <v>112.06057581791316</v>
      </c>
    </row>
    <row r="87" spans="1:5" ht="32.25" thickBot="1" x14ac:dyDescent="0.3">
      <c r="A87" s="29">
        <f>ROW(A86)</f>
        <v>86</v>
      </c>
      <c r="B87" s="36" t="s">
        <v>60</v>
      </c>
      <c r="C87" s="72">
        <v>11753.19</v>
      </c>
      <c r="D87" s="68">
        <v>14909</v>
      </c>
      <c r="E87" s="49">
        <f>D87/C87*100</f>
        <v>126.85066777615268</v>
      </c>
    </row>
    <row r="88" spans="1:5" ht="32.25" thickBot="1" x14ac:dyDescent="0.3">
      <c r="A88" s="29">
        <f>ROW(A87)</f>
        <v>87</v>
      </c>
      <c r="B88" s="36" t="s">
        <v>9</v>
      </c>
      <c r="C88" s="72">
        <v>13120.13</v>
      </c>
      <c r="D88" s="68">
        <v>14154.619999999999</v>
      </c>
      <c r="E88" s="49">
        <f>D88/C88*100</f>
        <v>107.88475419069781</v>
      </c>
    </row>
    <row r="89" spans="1:5" ht="21.75" thickBot="1" x14ac:dyDescent="0.3">
      <c r="A89" s="29">
        <f>ROW(A88)</f>
        <v>88</v>
      </c>
      <c r="B89" s="36" t="s">
        <v>49</v>
      </c>
      <c r="C89" s="72">
        <v>9717.09</v>
      </c>
      <c r="D89" s="68">
        <v>10523.449999999999</v>
      </c>
      <c r="E89" s="49">
        <f>D89/C89*100</f>
        <v>108.29836916196103</v>
      </c>
    </row>
  </sheetData>
  <sortState ref="A2:E89">
    <sortCondition ref="B8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103"/>
  <sheetViews>
    <sheetView topLeftCell="N1" workbookViewId="0">
      <pane ySplit="1" topLeftCell="A7" activePane="bottomLeft" state="frozen"/>
      <selection activeCell="J1" sqref="J1"/>
      <selection pane="bottomLeft" activeCell="T14" sqref="T14"/>
    </sheetView>
  </sheetViews>
  <sheetFormatPr defaultRowHeight="15" x14ac:dyDescent="0.25"/>
  <cols>
    <col min="1" max="1" width="12.85546875" style="88" customWidth="1"/>
    <col min="2" max="2" width="21.7109375" customWidth="1"/>
    <col min="4" max="4" width="9.140625" style="17"/>
    <col min="7" max="7" width="9.140625" style="17"/>
    <col min="9" max="9" width="9.140625" style="17"/>
    <col min="11" max="11" width="18.85546875" customWidth="1"/>
    <col min="12" max="12" width="10.42578125" style="17" customWidth="1"/>
    <col min="13" max="13" width="17.7109375" style="42" customWidth="1"/>
    <col min="14" max="14" width="16.42578125" customWidth="1"/>
    <col min="15" max="15" width="10.5703125" style="17" customWidth="1"/>
    <col min="16" max="16" width="10.5703125" style="8" customWidth="1"/>
    <col min="17" max="17" width="13.140625" customWidth="1"/>
    <col min="18" max="18" width="13.140625" style="8" customWidth="1"/>
    <col min="19" max="19" width="15.7109375" customWidth="1"/>
    <col min="20" max="20" width="15.7109375" style="17" customWidth="1"/>
    <col min="21" max="21" width="15.7109375" style="8" customWidth="1"/>
    <col min="22" max="22" width="12.5703125" customWidth="1"/>
    <col min="23" max="23" width="12.5703125" style="17" customWidth="1"/>
    <col min="24" max="24" width="12.5703125" style="8" customWidth="1"/>
    <col min="25" max="25" width="11.28515625" customWidth="1"/>
    <col min="26" max="26" width="11.28515625" style="8" customWidth="1"/>
    <col min="27" max="27" width="13.5703125" customWidth="1"/>
    <col min="28" max="28" width="10.42578125" customWidth="1"/>
    <col min="29" max="29" width="10.42578125" style="8" customWidth="1"/>
    <col min="30" max="30" width="12.85546875" style="42" customWidth="1"/>
    <col min="31" max="31" width="14.5703125" style="21" customWidth="1"/>
    <col min="32" max="56" width="9.140625" style="20"/>
  </cols>
  <sheetData>
    <row r="1" spans="1:111" s="38" customFormat="1" ht="113.25" thickBot="1" x14ac:dyDescent="0.3">
      <c r="A1" s="86"/>
      <c r="C1" s="43" t="s">
        <v>102</v>
      </c>
      <c r="D1" s="43" t="s">
        <v>117</v>
      </c>
      <c r="E1" s="43" t="s">
        <v>103</v>
      </c>
      <c r="F1" s="43" t="s">
        <v>104</v>
      </c>
      <c r="G1" s="43" t="s">
        <v>121</v>
      </c>
      <c r="H1" s="43" t="s">
        <v>105</v>
      </c>
      <c r="I1" s="43" t="s">
        <v>119</v>
      </c>
      <c r="J1" s="43" t="s">
        <v>106</v>
      </c>
      <c r="K1" s="43" t="s">
        <v>107</v>
      </c>
      <c r="L1" s="43" t="s">
        <v>119</v>
      </c>
      <c r="M1" s="47" t="s">
        <v>130</v>
      </c>
      <c r="N1" s="43" t="s">
        <v>102</v>
      </c>
      <c r="O1" s="43" t="s">
        <v>117</v>
      </c>
      <c r="P1" s="144"/>
      <c r="Q1" s="43" t="s">
        <v>103</v>
      </c>
      <c r="R1" s="144"/>
      <c r="S1" s="43" t="s">
        <v>104</v>
      </c>
      <c r="T1" s="43" t="s">
        <v>121</v>
      </c>
      <c r="U1" s="144"/>
      <c r="V1" s="43" t="s">
        <v>105</v>
      </c>
      <c r="W1" s="43" t="s">
        <v>120</v>
      </c>
      <c r="X1" s="144"/>
      <c r="Y1" s="43" t="s">
        <v>106</v>
      </c>
      <c r="Z1" s="144"/>
      <c r="AA1" s="43" t="s">
        <v>107</v>
      </c>
      <c r="AB1" s="48" t="s">
        <v>118</v>
      </c>
      <c r="AC1" s="146"/>
      <c r="AD1" s="73" t="s">
        <v>129</v>
      </c>
      <c r="AE1" s="50" t="s">
        <v>98</v>
      </c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</row>
    <row r="2" spans="1:111" s="38" customFormat="1" ht="15.75" thickBot="1" x14ac:dyDescent="0.3">
      <c r="A2" s="87">
        <v>1</v>
      </c>
      <c r="B2" s="44" t="s">
        <v>75</v>
      </c>
      <c r="C2" s="37">
        <v>5.0599999999999996</v>
      </c>
      <c r="D2" s="37">
        <f t="shared" ref="D2:D33" si="0">C2*10</f>
        <v>50.599999999999994</v>
      </c>
      <c r="E2" s="37">
        <v>67.06</v>
      </c>
      <c r="F2" s="37">
        <v>10.93</v>
      </c>
      <c r="G2" s="37">
        <f t="shared" ref="G2:G33" si="1">F2*5</f>
        <v>54.65</v>
      </c>
      <c r="H2" s="37">
        <v>11.58</v>
      </c>
      <c r="I2" s="37">
        <f t="shared" ref="I2:I33" si="2">H2*3</f>
        <v>34.74</v>
      </c>
      <c r="J2" s="37">
        <v>105.19</v>
      </c>
      <c r="K2" s="37">
        <v>494.9</v>
      </c>
      <c r="L2" s="37">
        <f t="shared" ref="L2:L33" si="3">K2*3</f>
        <v>1484.6999999999998</v>
      </c>
      <c r="M2" s="46">
        <f t="shared" ref="M2:M33" si="4">D2+E2+G2+I2+J2+L2</f>
        <v>1796.9399999999998</v>
      </c>
      <c r="N2" s="37">
        <v>6.56</v>
      </c>
      <c r="O2" s="37">
        <f t="shared" ref="O2:O33" si="5">N2*10</f>
        <v>65.599999999999994</v>
      </c>
      <c r="P2" s="145">
        <f>O2/D2*100</f>
        <v>129.64426877470356</v>
      </c>
      <c r="Q2" s="37">
        <v>80.180000000000007</v>
      </c>
      <c r="R2" s="145">
        <f>Q2/E2*100</f>
        <v>119.56456904264839</v>
      </c>
      <c r="S2" s="37">
        <v>13.75</v>
      </c>
      <c r="T2" s="37">
        <f t="shared" ref="T2:T33" si="6">S2*5</f>
        <v>68.75</v>
      </c>
      <c r="U2" s="145">
        <f>T2/G2*100</f>
        <v>125.80054894784996</v>
      </c>
      <c r="V2" s="37">
        <v>12.09</v>
      </c>
      <c r="W2" s="37">
        <f t="shared" ref="W2:W33" si="7">V2*3</f>
        <v>36.269999999999996</v>
      </c>
      <c r="X2" s="145">
        <f>W2/I2*100</f>
        <v>104.4041450777202</v>
      </c>
      <c r="Y2" s="37">
        <v>119.63</v>
      </c>
      <c r="Z2" s="145">
        <f>Y2/J2*100</f>
        <v>113.7275406407453</v>
      </c>
      <c r="AA2" s="37">
        <v>508.58</v>
      </c>
      <c r="AB2" s="38">
        <f t="shared" ref="AB2:AB33" si="8">AA2*3</f>
        <v>1525.74</v>
      </c>
      <c r="AC2" s="49">
        <f>AB2/L2*100</f>
        <v>102.76419478682564</v>
      </c>
      <c r="AD2" s="46">
        <f t="shared" ref="AD2:AD33" si="9">O2+Q2+T2+W2+Y2+AB2</f>
        <v>1896.17</v>
      </c>
      <c r="AE2" s="51">
        <f t="shared" ref="AE2:AE33" si="10">AD2/M2*100</f>
        <v>105.52216545905819</v>
      </c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</row>
    <row r="3" spans="1:111" s="38" customFormat="1" ht="23.25" customHeight="1" thickBot="1" x14ac:dyDescent="0.3">
      <c r="A3" s="87">
        <f t="shared" ref="A3:A34" si="11">ROW(A2)</f>
        <v>2</v>
      </c>
      <c r="B3" s="44" t="s">
        <v>87</v>
      </c>
      <c r="C3" s="37">
        <v>7.55</v>
      </c>
      <c r="D3" s="37">
        <f t="shared" si="0"/>
        <v>75.5</v>
      </c>
      <c r="E3" s="37">
        <v>63.82</v>
      </c>
      <c r="F3" s="37">
        <v>11.59</v>
      </c>
      <c r="G3" s="37">
        <f t="shared" si="1"/>
        <v>57.95</v>
      </c>
      <c r="H3" s="37">
        <v>7.49</v>
      </c>
      <c r="I3" s="37">
        <f t="shared" si="2"/>
        <v>22.47</v>
      </c>
      <c r="J3" s="37">
        <v>114.48</v>
      </c>
      <c r="K3" s="37">
        <v>526.88</v>
      </c>
      <c r="L3" s="37">
        <f t="shared" si="3"/>
        <v>1580.6399999999999</v>
      </c>
      <c r="M3" s="46">
        <f t="shared" si="4"/>
        <v>1914.86</v>
      </c>
      <c r="N3" s="37">
        <v>7.78</v>
      </c>
      <c r="O3" s="37">
        <f t="shared" si="5"/>
        <v>77.8</v>
      </c>
      <c r="P3" s="145">
        <f t="shared" ref="P3:P66" si="12">O3/D3*100</f>
        <v>103.04635761589405</v>
      </c>
      <c r="Q3" s="37">
        <v>65.349999999999994</v>
      </c>
      <c r="R3" s="145">
        <f t="shared" ref="R3:R66" si="13">Q3/E3*100</f>
        <v>102.39736759636477</v>
      </c>
      <c r="S3" s="37">
        <v>11.91</v>
      </c>
      <c r="T3" s="37">
        <f t="shared" si="6"/>
        <v>59.55</v>
      </c>
      <c r="U3" s="145">
        <f t="shared" ref="U3:U66" si="14">T3/G3*100</f>
        <v>102.76100086281276</v>
      </c>
      <c r="V3" s="37">
        <v>7.71</v>
      </c>
      <c r="W3" s="37">
        <f t="shared" si="7"/>
        <v>23.13</v>
      </c>
      <c r="X3" s="145">
        <f t="shared" ref="X3:X66" si="15">W3/I3*100</f>
        <v>102.93724966622162</v>
      </c>
      <c r="Y3" s="37">
        <v>120.81</v>
      </c>
      <c r="Z3" s="145">
        <f t="shared" ref="Z3:Z66" si="16">Y3/J3*100</f>
        <v>105.5293501048218</v>
      </c>
      <c r="AA3" s="37">
        <v>543.5</v>
      </c>
      <c r="AB3" s="38">
        <f t="shared" si="8"/>
        <v>1630.5</v>
      </c>
      <c r="AC3" s="49">
        <f t="shared" ref="AC3:AC66" si="17">AB3/L3*100</f>
        <v>103.15441846340723</v>
      </c>
      <c r="AD3" s="46">
        <f t="shared" si="9"/>
        <v>1977.1399999999999</v>
      </c>
      <c r="AE3" s="51">
        <f t="shared" si="10"/>
        <v>103.25245709869128</v>
      </c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</row>
    <row r="4" spans="1:111" s="38" customFormat="1" ht="23.25" thickBot="1" x14ac:dyDescent="0.3">
      <c r="A4" s="87">
        <f t="shared" si="11"/>
        <v>3</v>
      </c>
      <c r="B4" s="44" t="s">
        <v>30</v>
      </c>
      <c r="C4" s="37">
        <v>6.89</v>
      </c>
      <c r="D4" s="37">
        <f t="shared" si="0"/>
        <v>68.899999999999991</v>
      </c>
      <c r="E4" s="37">
        <v>87.95</v>
      </c>
      <c r="F4" s="37">
        <v>21.79</v>
      </c>
      <c r="G4" s="37">
        <f t="shared" si="1"/>
        <v>108.94999999999999</v>
      </c>
      <c r="H4" s="37">
        <v>13.4</v>
      </c>
      <c r="I4" s="37">
        <f t="shared" si="2"/>
        <v>40.200000000000003</v>
      </c>
      <c r="J4" s="37">
        <v>156.80000000000001</v>
      </c>
      <c r="K4" s="37">
        <v>352.78</v>
      </c>
      <c r="L4" s="37">
        <f t="shared" si="3"/>
        <v>1058.3399999999999</v>
      </c>
      <c r="M4" s="46">
        <f t="shared" si="4"/>
        <v>1521.1399999999999</v>
      </c>
      <c r="N4" s="37">
        <v>7.18</v>
      </c>
      <c r="O4" s="37">
        <f t="shared" si="5"/>
        <v>71.8</v>
      </c>
      <c r="P4" s="145">
        <f t="shared" si="12"/>
        <v>104.2089985486212</v>
      </c>
      <c r="Q4" s="37">
        <v>92.2</v>
      </c>
      <c r="R4" s="145">
        <f t="shared" si="13"/>
        <v>104.83229107447414</v>
      </c>
      <c r="S4" s="37">
        <v>24.47</v>
      </c>
      <c r="T4" s="37">
        <f t="shared" si="6"/>
        <v>122.35</v>
      </c>
      <c r="U4" s="145">
        <f t="shared" si="14"/>
        <v>112.29921982560809</v>
      </c>
      <c r="V4" s="37">
        <v>14.36</v>
      </c>
      <c r="W4" s="37">
        <f t="shared" si="7"/>
        <v>43.08</v>
      </c>
      <c r="X4" s="145">
        <f t="shared" si="15"/>
        <v>107.1641791044776</v>
      </c>
      <c r="Y4" s="37">
        <v>147.79</v>
      </c>
      <c r="Z4" s="145">
        <f t="shared" si="16"/>
        <v>94.25382653061223</v>
      </c>
      <c r="AA4" s="37">
        <v>361.81</v>
      </c>
      <c r="AB4" s="38">
        <f t="shared" si="8"/>
        <v>1085.43</v>
      </c>
      <c r="AC4" s="49">
        <f t="shared" si="17"/>
        <v>102.55966891547142</v>
      </c>
      <c r="AD4" s="46">
        <f t="shared" si="9"/>
        <v>1562.65</v>
      </c>
      <c r="AE4" s="51">
        <f t="shared" si="10"/>
        <v>102.72887439683396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</row>
    <row r="5" spans="1:111" s="38" customFormat="1" ht="57" thickBot="1" x14ac:dyDescent="0.3">
      <c r="A5" s="87">
        <f t="shared" si="11"/>
        <v>4</v>
      </c>
      <c r="B5" s="44" t="s">
        <v>108</v>
      </c>
      <c r="C5" s="37">
        <v>6.34</v>
      </c>
      <c r="D5" s="37">
        <f t="shared" si="0"/>
        <v>63.4</v>
      </c>
      <c r="E5" s="37">
        <v>85.06</v>
      </c>
      <c r="F5" s="37">
        <v>21.67</v>
      </c>
      <c r="G5" s="37">
        <f t="shared" si="1"/>
        <v>108.35000000000001</v>
      </c>
      <c r="H5" s="37">
        <v>13.23</v>
      </c>
      <c r="I5" s="37">
        <f t="shared" si="2"/>
        <v>39.69</v>
      </c>
      <c r="J5" s="37">
        <v>158.13</v>
      </c>
      <c r="K5" s="37">
        <v>343.96</v>
      </c>
      <c r="L5" s="37">
        <f t="shared" si="3"/>
        <v>1031.8799999999999</v>
      </c>
      <c r="M5" s="46">
        <f t="shared" si="4"/>
        <v>1486.5099999999998</v>
      </c>
      <c r="N5" s="37">
        <v>6.67</v>
      </c>
      <c r="O5" s="37">
        <f t="shared" si="5"/>
        <v>66.7</v>
      </c>
      <c r="P5" s="145">
        <f t="shared" si="12"/>
        <v>105.205047318612</v>
      </c>
      <c r="Q5" s="37">
        <v>89.26</v>
      </c>
      <c r="R5" s="145">
        <f t="shared" si="13"/>
        <v>104.93769104161768</v>
      </c>
      <c r="S5" s="37">
        <v>24.43</v>
      </c>
      <c r="T5" s="37">
        <f t="shared" si="6"/>
        <v>122.15</v>
      </c>
      <c r="U5" s="145">
        <f t="shared" si="14"/>
        <v>112.7365020766036</v>
      </c>
      <c r="V5" s="37">
        <v>14.23</v>
      </c>
      <c r="W5" s="37">
        <f t="shared" si="7"/>
        <v>42.69</v>
      </c>
      <c r="X5" s="145">
        <f t="shared" si="15"/>
        <v>107.55857898715043</v>
      </c>
      <c r="Y5" s="37">
        <v>148.81</v>
      </c>
      <c r="Z5" s="145">
        <f t="shared" si="16"/>
        <v>94.10611522165307</v>
      </c>
      <c r="AA5" s="37">
        <v>352.99</v>
      </c>
      <c r="AB5" s="38">
        <f t="shared" si="8"/>
        <v>1058.97</v>
      </c>
      <c r="AC5" s="49">
        <f t="shared" si="17"/>
        <v>102.62530526805445</v>
      </c>
      <c r="AD5" s="46">
        <f t="shared" si="9"/>
        <v>1528.58</v>
      </c>
      <c r="AE5" s="51">
        <f t="shared" si="10"/>
        <v>102.83011886902882</v>
      </c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</row>
    <row r="6" spans="1:111" s="38" customFormat="1" ht="23.25" thickBot="1" x14ac:dyDescent="0.3">
      <c r="A6" s="87">
        <f t="shared" si="11"/>
        <v>5</v>
      </c>
      <c r="B6" s="44" t="s">
        <v>39</v>
      </c>
      <c r="C6" s="37">
        <v>7.46</v>
      </c>
      <c r="D6" s="37">
        <f t="shared" si="0"/>
        <v>74.599999999999994</v>
      </c>
      <c r="E6" s="37">
        <v>64.45</v>
      </c>
      <c r="F6" s="37">
        <v>13.8</v>
      </c>
      <c r="G6" s="37">
        <f t="shared" si="1"/>
        <v>69</v>
      </c>
      <c r="H6" s="37">
        <v>10.47</v>
      </c>
      <c r="I6" s="37">
        <f t="shared" si="2"/>
        <v>31.410000000000004</v>
      </c>
      <c r="J6" s="37">
        <v>115.58</v>
      </c>
      <c r="K6" s="37">
        <v>417.1</v>
      </c>
      <c r="L6" s="37">
        <f t="shared" si="3"/>
        <v>1251.3000000000002</v>
      </c>
      <c r="M6" s="46">
        <f t="shared" si="4"/>
        <v>1606.3400000000001</v>
      </c>
      <c r="N6" s="37">
        <v>7.29</v>
      </c>
      <c r="O6" s="37">
        <f t="shared" si="5"/>
        <v>72.900000000000006</v>
      </c>
      <c r="P6" s="145">
        <f t="shared" si="12"/>
        <v>97.721179624664884</v>
      </c>
      <c r="Q6" s="37">
        <v>71.94</v>
      </c>
      <c r="R6" s="145">
        <f t="shared" si="13"/>
        <v>111.6214119472459</v>
      </c>
      <c r="S6" s="37">
        <v>12.76</v>
      </c>
      <c r="T6" s="37">
        <f t="shared" si="6"/>
        <v>63.8</v>
      </c>
      <c r="U6" s="145">
        <f t="shared" si="14"/>
        <v>92.463768115942031</v>
      </c>
      <c r="V6" s="37">
        <v>11.37</v>
      </c>
      <c r="W6" s="37">
        <f t="shared" si="7"/>
        <v>34.11</v>
      </c>
      <c r="X6" s="145">
        <f t="shared" si="15"/>
        <v>108.59598853868194</v>
      </c>
      <c r="Y6" s="37">
        <v>109.41</v>
      </c>
      <c r="Z6" s="145">
        <f t="shared" si="16"/>
        <v>94.661706177539358</v>
      </c>
      <c r="AA6" s="37">
        <v>407.46</v>
      </c>
      <c r="AB6" s="38">
        <f t="shared" si="8"/>
        <v>1222.3799999999999</v>
      </c>
      <c r="AC6" s="49">
        <f t="shared" si="17"/>
        <v>97.688803644209997</v>
      </c>
      <c r="AD6" s="46">
        <f t="shared" si="9"/>
        <v>1574.54</v>
      </c>
      <c r="AE6" s="51">
        <f t="shared" si="10"/>
        <v>98.020344385372951</v>
      </c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</row>
    <row r="7" spans="1:111" s="38" customFormat="1" ht="23.25" thickBot="1" x14ac:dyDescent="0.3">
      <c r="A7" s="87">
        <f t="shared" si="11"/>
        <v>6</v>
      </c>
      <c r="B7" s="44" t="s">
        <v>76</v>
      </c>
      <c r="C7" s="37">
        <v>4.38</v>
      </c>
      <c r="D7" s="37">
        <f t="shared" si="0"/>
        <v>43.8</v>
      </c>
      <c r="E7" s="37">
        <v>54.04</v>
      </c>
      <c r="F7" s="37">
        <v>12.75</v>
      </c>
      <c r="G7" s="37">
        <f t="shared" si="1"/>
        <v>63.75</v>
      </c>
      <c r="H7" s="37">
        <v>10.66</v>
      </c>
      <c r="I7" s="37">
        <f t="shared" si="2"/>
        <v>31.98</v>
      </c>
      <c r="J7" s="37">
        <v>102.76</v>
      </c>
      <c r="K7" s="37">
        <v>467.86</v>
      </c>
      <c r="L7" s="37">
        <f t="shared" si="3"/>
        <v>1403.58</v>
      </c>
      <c r="M7" s="46">
        <f t="shared" si="4"/>
        <v>1699.9099999999999</v>
      </c>
      <c r="N7" s="37">
        <v>4.58</v>
      </c>
      <c r="O7" s="37">
        <f t="shared" si="5"/>
        <v>45.8</v>
      </c>
      <c r="P7" s="145">
        <f t="shared" si="12"/>
        <v>104.56621004566212</v>
      </c>
      <c r="Q7" s="37">
        <v>56.85</v>
      </c>
      <c r="R7" s="145">
        <f t="shared" si="13"/>
        <v>105.19985196151001</v>
      </c>
      <c r="S7" s="37">
        <v>13.55</v>
      </c>
      <c r="T7" s="37">
        <f t="shared" si="6"/>
        <v>67.75</v>
      </c>
      <c r="U7" s="145">
        <f t="shared" si="14"/>
        <v>106.27450980392157</v>
      </c>
      <c r="V7" s="37">
        <v>10.99</v>
      </c>
      <c r="W7" s="37">
        <f t="shared" si="7"/>
        <v>32.97</v>
      </c>
      <c r="X7" s="145">
        <f t="shared" si="15"/>
        <v>103.09568480300186</v>
      </c>
      <c r="Y7" s="37">
        <v>103.47</v>
      </c>
      <c r="Z7" s="145">
        <f t="shared" si="16"/>
        <v>100.6909303230829</v>
      </c>
      <c r="AA7" s="37">
        <v>480.61</v>
      </c>
      <c r="AB7" s="38">
        <f t="shared" si="8"/>
        <v>1441.83</v>
      </c>
      <c r="AC7" s="49">
        <f t="shared" si="17"/>
        <v>102.72517419740947</v>
      </c>
      <c r="AD7" s="46">
        <f t="shared" si="9"/>
        <v>1748.67</v>
      </c>
      <c r="AE7" s="51">
        <f t="shared" si="10"/>
        <v>102.86838714990796</v>
      </c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</row>
    <row r="8" spans="1:111" s="38" customFormat="1" ht="15.75" thickBot="1" x14ac:dyDescent="0.3">
      <c r="A8" s="87">
        <f t="shared" si="11"/>
        <v>7</v>
      </c>
      <c r="B8" s="44" t="s">
        <v>21</v>
      </c>
      <c r="C8" s="37">
        <v>5.83</v>
      </c>
      <c r="D8" s="37">
        <f t="shared" si="0"/>
        <v>58.3</v>
      </c>
      <c r="E8" s="37">
        <v>61.96</v>
      </c>
      <c r="F8" s="37">
        <v>11.17</v>
      </c>
      <c r="G8" s="37">
        <f t="shared" si="1"/>
        <v>55.85</v>
      </c>
      <c r="H8" s="37">
        <v>11.93</v>
      </c>
      <c r="I8" s="37">
        <f t="shared" si="2"/>
        <v>35.79</v>
      </c>
      <c r="J8" s="37">
        <v>119.28</v>
      </c>
      <c r="K8" s="37">
        <v>518.04999999999995</v>
      </c>
      <c r="L8" s="37">
        <f t="shared" si="3"/>
        <v>1554.1499999999999</v>
      </c>
      <c r="M8" s="46">
        <f t="shared" si="4"/>
        <v>1885.33</v>
      </c>
      <c r="N8" s="37">
        <v>5.93</v>
      </c>
      <c r="O8" s="37">
        <f t="shared" si="5"/>
        <v>59.3</v>
      </c>
      <c r="P8" s="145">
        <f t="shared" si="12"/>
        <v>101.71526586620926</v>
      </c>
      <c r="Q8" s="37">
        <v>63.88</v>
      </c>
      <c r="R8" s="145">
        <f t="shared" si="13"/>
        <v>103.09877340219498</v>
      </c>
      <c r="S8" s="37">
        <v>11.58</v>
      </c>
      <c r="T8" s="37">
        <f t="shared" si="6"/>
        <v>57.9</v>
      </c>
      <c r="U8" s="145">
        <f t="shared" si="14"/>
        <v>103.6705461056401</v>
      </c>
      <c r="V8" s="37">
        <v>10.95</v>
      </c>
      <c r="W8" s="37">
        <f t="shared" si="7"/>
        <v>32.849999999999994</v>
      </c>
      <c r="X8" s="145">
        <f t="shared" si="15"/>
        <v>91.785414920368808</v>
      </c>
      <c r="Y8" s="37">
        <v>121.29</v>
      </c>
      <c r="Z8" s="145">
        <f t="shared" si="16"/>
        <v>101.68511066398392</v>
      </c>
      <c r="AA8" s="37">
        <v>531.13</v>
      </c>
      <c r="AB8" s="38">
        <f t="shared" si="8"/>
        <v>1593.3899999999999</v>
      </c>
      <c r="AC8" s="49">
        <f t="shared" si="17"/>
        <v>102.52485281343499</v>
      </c>
      <c r="AD8" s="46">
        <f t="shared" si="9"/>
        <v>1928.61</v>
      </c>
      <c r="AE8" s="51">
        <f t="shared" si="10"/>
        <v>102.2956193345462</v>
      </c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</row>
    <row r="9" spans="1:111" s="38" customFormat="1" ht="23.25" thickBot="1" x14ac:dyDescent="0.3">
      <c r="A9" s="87">
        <f t="shared" si="11"/>
        <v>8</v>
      </c>
      <c r="B9" s="44" t="s">
        <v>57</v>
      </c>
      <c r="C9" s="37">
        <v>6.45</v>
      </c>
      <c r="D9" s="37">
        <f t="shared" si="0"/>
        <v>64.5</v>
      </c>
      <c r="E9" s="37">
        <v>66.849999999999994</v>
      </c>
      <c r="F9" s="37">
        <v>13.16</v>
      </c>
      <c r="G9" s="37">
        <f t="shared" si="1"/>
        <v>65.8</v>
      </c>
      <c r="H9" s="37">
        <v>13.1</v>
      </c>
      <c r="I9" s="37">
        <f t="shared" si="2"/>
        <v>39.299999999999997</v>
      </c>
      <c r="J9" s="37">
        <v>116.19</v>
      </c>
      <c r="K9" s="37">
        <v>476.04</v>
      </c>
      <c r="L9" s="37">
        <f t="shared" si="3"/>
        <v>1428.1200000000001</v>
      </c>
      <c r="M9" s="46">
        <f t="shared" si="4"/>
        <v>1780.7600000000002</v>
      </c>
      <c r="N9" s="37">
        <v>6.65</v>
      </c>
      <c r="O9" s="37">
        <f t="shared" si="5"/>
        <v>66.5</v>
      </c>
      <c r="P9" s="145">
        <f t="shared" si="12"/>
        <v>103.10077519379846</v>
      </c>
      <c r="Q9" s="37">
        <v>69.33</v>
      </c>
      <c r="R9" s="145">
        <f t="shared" si="13"/>
        <v>103.70979805534779</v>
      </c>
      <c r="S9" s="37">
        <v>16.309999999999999</v>
      </c>
      <c r="T9" s="37">
        <f t="shared" si="6"/>
        <v>81.55</v>
      </c>
      <c r="U9" s="145">
        <f t="shared" si="14"/>
        <v>123.93617021276594</v>
      </c>
      <c r="V9" s="37">
        <v>13.34</v>
      </c>
      <c r="W9" s="37">
        <f t="shared" si="7"/>
        <v>40.019999999999996</v>
      </c>
      <c r="X9" s="145">
        <f t="shared" si="15"/>
        <v>101.83206106870229</v>
      </c>
      <c r="Y9" s="37">
        <v>120.25</v>
      </c>
      <c r="Z9" s="145">
        <f t="shared" si="16"/>
        <v>103.49427661588777</v>
      </c>
      <c r="AA9" s="37">
        <v>517.07000000000005</v>
      </c>
      <c r="AB9" s="38">
        <f t="shared" si="8"/>
        <v>1551.21</v>
      </c>
      <c r="AC9" s="49">
        <f t="shared" si="17"/>
        <v>108.6190236114612</v>
      </c>
      <c r="AD9" s="46">
        <f t="shared" si="9"/>
        <v>1928.8600000000001</v>
      </c>
      <c r="AE9" s="51">
        <f t="shared" si="10"/>
        <v>108.31667377973449</v>
      </c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</row>
    <row r="10" spans="1:111" s="38" customFormat="1" ht="23.25" thickBot="1" x14ac:dyDescent="0.3">
      <c r="A10" s="87">
        <f t="shared" si="11"/>
        <v>9</v>
      </c>
      <c r="B10" s="44" t="s">
        <v>80</v>
      </c>
      <c r="C10" s="37">
        <v>6.71</v>
      </c>
      <c r="D10" s="37">
        <f t="shared" si="0"/>
        <v>67.099999999999994</v>
      </c>
      <c r="E10" s="37">
        <v>62.12</v>
      </c>
      <c r="F10" s="37">
        <v>12.42</v>
      </c>
      <c r="G10" s="37">
        <f t="shared" si="1"/>
        <v>62.1</v>
      </c>
      <c r="H10" s="37">
        <v>14.45</v>
      </c>
      <c r="I10" s="37">
        <f t="shared" si="2"/>
        <v>43.349999999999994</v>
      </c>
      <c r="J10" s="37">
        <v>111.3</v>
      </c>
      <c r="K10" s="37">
        <v>440.48</v>
      </c>
      <c r="L10" s="37">
        <f t="shared" si="3"/>
        <v>1321.44</v>
      </c>
      <c r="M10" s="46">
        <f t="shared" si="4"/>
        <v>1667.41</v>
      </c>
      <c r="N10" s="37">
        <v>6.8</v>
      </c>
      <c r="O10" s="37">
        <f t="shared" si="5"/>
        <v>68</v>
      </c>
      <c r="P10" s="145">
        <f t="shared" si="12"/>
        <v>101.34128166915053</v>
      </c>
      <c r="Q10" s="37">
        <v>63.01</v>
      </c>
      <c r="R10" s="145">
        <f t="shared" si="13"/>
        <v>101.43271088216355</v>
      </c>
      <c r="S10" s="37">
        <v>12.19</v>
      </c>
      <c r="T10" s="37">
        <f t="shared" si="6"/>
        <v>60.949999999999996</v>
      </c>
      <c r="U10" s="145">
        <f t="shared" si="14"/>
        <v>98.148148148148138</v>
      </c>
      <c r="V10" s="37">
        <v>14.5</v>
      </c>
      <c r="W10" s="37">
        <f t="shared" si="7"/>
        <v>43.5</v>
      </c>
      <c r="X10" s="145">
        <f t="shared" si="15"/>
        <v>100.34602076124568</v>
      </c>
      <c r="Y10" s="37">
        <v>108.55</v>
      </c>
      <c r="Z10" s="145">
        <f t="shared" si="16"/>
        <v>97.529200359389037</v>
      </c>
      <c r="AA10" s="37">
        <v>465.21</v>
      </c>
      <c r="AB10" s="38">
        <f t="shared" si="8"/>
        <v>1395.6299999999999</v>
      </c>
      <c r="AC10" s="49">
        <f t="shared" si="17"/>
        <v>105.61432982201234</v>
      </c>
      <c r="AD10" s="46">
        <f t="shared" si="9"/>
        <v>1739.6399999999999</v>
      </c>
      <c r="AE10" s="51">
        <f t="shared" si="10"/>
        <v>104.33186798687784</v>
      </c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</row>
    <row r="11" spans="1:111" s="38" customFormat="1" ht="23.25" thickBot="1" x14ac:dyDescent="0.3">
      <c r="A11" s="87">
        <f t="shared" si="11"/>
        <v>10</v>
      </c>
      <c r="B11" s="44" t="s">
        <v>37</v>
      </c>
      <c r="C11" s="37">
        <v>6.53</v>
      </c>
      <c r="D11" s="37">
        <f t="shared" si="0"/>
        <v>65.3</v>
      </c>
      <c r="E11" s="37">
        <v>79.92</v>
      </c>
      <c r="F11" s="37">
        <v>19.34</v>
      </c>
      <c r="G11" s="37">
        <f t="shared" si="1"/>
        <v>96.7</v>
      </c>
      <c r="H11" s="37">
        <v>15.19</v>
      </c>
      <c r="I11" s="37">
        <f t="shared" si="2"/>
        <v>45.57</v>
      </c>
      <c r="J11" s="37">
        <v>128.18</v>
      </c>
      <c r="K11" s="37">
        <v>378.04</v>
      </c>
      <c r="L11" s="37">
        <f t="shared" si="3"/>
        <v>1134.1200000000001</v>
      </c>
      <c r="M11" s="46">
        <f t="shared" si="4"/>
        <v>1549.7900000000002</v>
      </c>
      <c r="N11" s="37">
        <v>6.75</v>
      </c>
      <c r="O11" s="37">
        <f t="shared" si="5"/>
        <v>67.5</v>
      </c>
      <c r="P11" s="145">
        <f t="shared" si="12"/>
        <v>103.36906584992343</v>
      </c>
      <c r="Q11" s="37">
        <v>80.73</v>
      </c>
      <c r="R11" s="145">
        <f t="shared" si="13"/>
        <v>101.01351351351352</v>
      </c>
      <c r="S11" s="37">
        <v>19.899999999999999</v>
      </c>
      <c r="T11" s="37">
        <f t="shared" si="6"/>
        <v>99.5</v>
      </c>
      <c r="U11" s="145">
        <f t="shared" si="14"/>
        <v>102.89555325749743</v>
      </c>
      <c r="V11" s="37">
        <v>15.67</v>
      </c>
      <c r="W11" s="37">
        <f t="shared" si="7"/>
        <v>47.01</v>
      </c>
      <c r="X11" s="145">
        <f t="shared" si="15"/>
        <v>103.15997366688609</v>
      </c>
      <c r="Y11" s="37">
        <v>136.85</v>
      </c>
      <c r="Z11" s="145">
        <f t="shared" si="16"/>
        <v>106.76392572944296</v>
      </c>
      <c r="AA11" s="37">
        <v>392.25</v>
      </c>
      <c r="AB11" s="38">
        <f t="shared" si="8"/>
        <v>1176.75</v>
      </c>
      <c r="AC11" s="49">
        <f t="shared" si="17"/>
        <v>103.75886149613795</v>
      </c>
      <c r="AD11" s="46">
        <f t="shared" si="9"/>
        <v>1608.3400000000001</v>
      </c>
      <c r="AE11" s="51">
        <f t="shared" si="10"/>
        <v>103.77793120358241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</row>
    <row r="12" spans="1:111" s="38" customFormat="1" ht="23.25" thickBot="1" x14ac:dyDescent="0.3">
      <c r="A12" s="87">
        <f t="shared" si="11"/>
        <v>11</v>
      </c>
      <c r="B12" s="44" t="s">
        <v>64</v>
      </c>
      <c r="C12" s="37">
        <v>5.98</v>
      </c>
      <c r="D12" s="37">
        <f t="shared" si="0"/>
        <v>59.800000000000004</v>
      </c>
      <c r="E12" s="37">
        <v>65.73</v>
      </c>
      <c r="F12" s="37">
        <v>12.82</v>
      </c>
      <c r="G12" s="37">
        <f t="shared" si="1"/>
        <v>64.099999999999994</v>
      </c>
      <c r="H12" s="37">
        <v>12.56</v>
      </c>
      <c r="I12" s="37">
        <f t="shared" si="2"/>
        <v>37.68</v>
      </c>
      <c r="J12" s="37">
        <v>132.85</v>
      </c>
      <c r="K12" s="37">
        <v>293.56</v>
      </c>
      <c r="L12" s="37">
        <f t="shared" si="3"/>
        <v>880.68000000000006</v>
      </c>
      <c r="M12" s="46">
        <f t="shared" si="4"/>
        <v>1240.8400000000001</v>
      </c>
      <c r="N12" s="37">
        <v>6.58</v>
      </c>
      <c r="O12" s="37">
        <f t="shared" si="5"/>
        <v>65.8</v>
      </c>
      <c r="P12" s="145">
        <f t="shared" si="12"/>
        <v>110.0334448160535</v>
      </c>
      <c r="Q12" s="37">
        <v>74.14</v>
      </c>
      <c r="R12" s="145">
        <f t="shared" si="13"/>
        <v>112.79476646888786</v>
      </c>
      <c r="S12" s="37">
        <v>13.12</v>
      </c>
      <c r="T12" s="37">
        <f t="shared" si="6"/>
        <v>65.599999999999994</v>
      </c>
      <c r="U12" s="145">
        <f t="shared" si="14"/>
        <v>102.34009360374414</v>
      </c>
      <c r="V12" s="37">
        <v>15.39</v>
      </c>
      <c r="W12" s="37">
        <f t="shared" si="7"/>
        <v>46.17</v>
      </c>
      <c r="X12" s="145">
        <f t="shared" si="15"/>
        <v>122.53184713375798</v>
      </c>
      <c r="Y12" s="37">
        <v>114.99</v>
      </c>
      <c r="Z12" s="145">
        <f t="shared" si="16"/>
        <v>86.556266465939018</v>
      </c>
      <c r="AA12" s="37">
        <v>309.97000000000003</v>
      </c>
      <c r="AB12" s="38">
        <f t="shared" si="8"/>
        <v>929.91000000000008</v>
      </c>
      <c r="AC12" s="49">
        <f t="shared" si="17"/>
        <v>105.58999863741654</v>
      </c>
      <c r="AD12" s="46">
        <f t="shared" si="9"/>
        <v>1296.6100000000001</v>
      </c>
      <c r="AE12" s="51">
        <f t="shared" si="10"/>
        <v>104.4945359595113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</row>
    <row r="13" spans="1:111" s="38" customFormat="1" ht="15.75" thickBot="1" x14ac:dyDescent="0.3">
      <c r="A13" s="87">
        <f t="shared" si="11"/>
        <v>12</v>
      </c>
      <c r="B13" s="44" t="s">
        <v>23</v>
      </c>
      <c r="C13" s="37">
        <v>10.52</v>
      </c>
      <c r="D13" s="37">
        <f t="shared" si="0"/>
        <v>105.19999999999999</v>
      </c>
      <c r="E13" s="37">
        <v>59.32</v>
      </c>
      <c r="F13" s="37">
        <v>15.75</v>
      </c>
      <c r="G13" s="37">
        <f t="shared" si="1"/>
        <v>78.75</v>
      </c>
      <c r="H13" s="37">
        <v>8.8699999999999992</v>
      </c>
      <c r="I13" s="37">
        <f t="shared" si="2"/>
        <v>26.61</v>
      </c>
      <c r="J13" s="37">
        <v>89.9</v>
      </c>
      <c r="K13" s="37">
        <v>228.3</v>
      </c>
      <c r="L13" s="37">
        <f t="shared" si="3"/>
        <v>684.90000000000009</v>
      </c>
      <c r="M13" s="46">
        <f t="shared" si="4"/>
        <v>1044.68</v>
      </c>
      <c r="N13" s="37">
        <v>9.7200000000000006</v>
      </c>
      <c r="O13" s="37">
        <f t="shared" si="5"/>
        <v>97.2</v>
      </c>
      <c r="P13" s="145">
        <f t="shared" si="12"/>
        <v>92.395437262357433</v>
      </c>
      <c r="Q13" s="37">
        <v>70.61</v>
      </c>
      <c r="R13" s="145">
        <f t="shared" si="13"/>
        <v>119.03236682400539</v>
      </c>
      <c r="S13" s="37">
        <v>18.489999999999998</v>
      </c>
      <c r="T13" s="37">
        <f t="shared" si="6"/>
        <v>92.449999999999989</v>
      </c>
      <c r="U13" s="145">
        <f t="shared" si="14"/>
        <v>117.39682539682539</v>
      </c>
      <c r="V13" s="37">
        <v>9.44</v>
      </c>
      <c r="W13" s="37">
        <f t="shared" si="7"/>
        <v>28.32</v>
      </c>
      <c r="X13" s="145">
        <f t="shared" si="15"/>
        <v>106.42615558060879</v>
      </c>
      <c r="Y13" s="37">
        <v>97.66</v>
      </c>
      <c r="Z13" s="145">
        <f t="shared" si="16"/>
        <v>108.6318131256952</v>
      </c>
      <c r="AA13" s="37">
        <v>234.86</v>
      </c>
      <c r="AB13" s="38">
        <f t="shared" si="8"/>
        <v>704.58</v>
      </c>
      <c r="AC13" s="49">
        <f t="shared" si="17"/>
        <v>102.87341217696013</v>
      </c>
      <c r="AD13" s="46">
        <f t="shared" si="9"/>
        <v>1090.8200000000002</v>
      </c>
      <c r="AE13" s="51">
        <f t="shared" si="10"/>
        <v>104.41666347589693</v>
      </c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</row>
    <row r="14" spans="1:111" s="153" customFormat="1" ht="15.75" thickBot="1" x14ac:dyDescent="0.3">
      <c r="A14" s="148">
        <f t="shared" si="11"/>
        <v>13</v>
      </c>
      <c r="B14" s="149" t="s">
        <v>36</v>
      </c>
      <c r="C14" s="150">
        <v>8.9700000000000006</v>
      </c>
      <c r="D14" s="150">
        <f t="shared" si="0"/>
        <v>89.7</v>
      </c>
      <c r="E14" s="150">
        <v>93.2</v>
      </c>
      <c r="F14" s="150">
        <v>23.62</v>
      </c>
      <c r="G14" s="150">
        <f t="shared" si="1"/>
        <v>118.10000000000001</v>
      </c>
      <c r="H14" s="150">
        <v>20.96</v>
      </c>
      <c r="I14" s="150">
        <f t="shared" si="2"/>
        <v>62.88</v>
      </c>
      <c r="J14" s="150">
        <v>214.04</v>
      </c>
      <c r="K14" s="150">
        <v>387.5</v>
      </c>
      <c r="L14" s="150">
        <f t="shared" si="3"/>
        <v>1162.5</v>
      </c>
      <c r="M14" s="151">
        <f t="shared" si="4"/>
        <v>1740.42</v>
      </c>
      <c r="N14" s="150">
        <v>9.7200000000000006</v>
      </c>
      <c r="O14" s="150">
        <f t="shared" si="5"/>
        <v>97.2</v>
      </c>
      <c r="P14" s="152">
        <f t="shared" si="12"/>
        <v>108.36120401337791</v>
      </c>
      <c r="Q14" s="150">
        <v>99.18</v>
      </c>
      <c r="R14" s="152">
        <f t="shared" si="13"/>
        <v>106.41630901287553</v>
      </c>
      <c r="S14" s="150">
        <v>24.73</v>
      </c>
      <c r="T14" s="150">
        <f t="shared" si="6"/>
        <v>123.65</v>
      </c>
      <c r="U14" s="152">
        <f t="shared" si="14"/>
        <v>104.69940728196443</v>
      </c>
      <c r="V14" s="150">
        <v>21.92</v>
      </c>
      <c r="W14" s="150">
        <f t="shared" si="7"/>
        <v>65.760000000000005</v>
      </c>
      <c r="X14" s="152">
        <f t="shared" si="15"/>
        <v>104.58015267175573</v>
      </c>
      <c r="Y14" s="150">
        <v>216.32</v>
      </c>
      <c r="Z14" s="152">
        <f t="shared" si="16"/>
        <v>101.06522145393384</v>
      </c>
      <c r="AA14" s="150">
        <v>424.49</v>
      </c>
      <c r="AB14" s="153">
        <f t="shared" si="8"/>
        <v>1273.47</v>
      </c>
      <c r="AC14" s="154">
        <f t="shared" si="17"/>
        <v>109.54580645161292</v>
      </c>
      <c r="AD14" s="151">
        <f t="shared" si="9"/>
        <v>1875.58</v>
      </c>
      <c r="AE14" s="154">
        <f t="shared" si="10"/>
        <v>107.76594155433745</v>
      </c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</row>
    <row r="15" spans="1:111" s="38" customFormat="1" ht="15.75" thickBot="1" x14ac:dyDescent="0.3">
      <c r="A15" s="87">
        <f t="shared" si="11"/>
        <v>14</v>
      </c>
      <c r="B15" s="44" t="s">
        <v>20</v>
      </c>
      <c r="C15" s="37">
        <v>6.13</v>
      </c>
      <c r="D15" s="37">
        <f t="shared" si="0"/>
        <v>61.3</v>
      </c>
      <c r="E15" s="37">
        <v>83.39</v>
      </c>
      <c r="F15" s="37">
        <v>18.829999999999998</v>
      </c>
      <c r="G15" s="37">
        <f t="shared" si="1"/>
        <v>94.149999999999991</v>
      </c>
      <c r="H15" s="37">
        <v>21.67</v>
      </c>
      <c r="I15" s="37">
        <f t="shared" si="2"/>
        <v>65.010000000000005</v>
      </c>
      <c r="J15" s="37">
        <v>172.4</v>
      </c>
      <c r="K15" s="37">
        <v>494.74</v>
      </c>
      <c r="L15" s="37">
        <f t="shared" si="3"/>
        <v>1484.22</v>
      </c>
      <c r="M15" s="46">
        <f t="shared" si="4"/>
        <v>1960.47</v>
      </c>
      <c r="N15" s="37">
        <v>6.33</v>
      </c>
      <c r="O15" s="37">
        <f t="shared" si="5"/>
        <v>63.3</v>
      </c>
      <c r="P15" s="145">
        <f t="shared" si="12"/>
        <v>103.2626427406199</v>
      </c>
      <c r="Q15" s="37">
        <v>87.7</v>
      </c>
      <c r="R15" s="145">
        <f t="shared" si="13"/>
        <v>105.16848542990766</v>
      </c>
      <c r="S15" s="37">
        <v>20.79</v>
      </c>
      <c r="T15" s="37">
        <f t="shared" si="6"/>
        <v>103.94999999999999</v>
      </c>
      <c r="U15" s="145">
        <f t="shared" si="14"/>
        <v>110.40892193308549</v>
      </c>
      <c r="V15" s="37">
        <v>18.829999999999998</v>
      </c>
      <c r="W15" s="37">
        <f t="shared" si="7"/>
        <v>56.489999999999995</v>
      </c>
      <c r="X15" s="145">
        <f t="shared" si="15"/>
        <v>86.894323950161507</v>
      </c>
      <c r="Y15" s="37">
        <v>190.6</v>
      </c>
      <c r="Z15" s="145">
        <f t="shared" si="16"/>
        <v>110.5568445475638</v>
      </c>
      <c r="AA15" s="37">
        <v>617.74</v>
      </c>
      <c r="AB15" s="38">
        <f t="shared" si="8"/>
        <v>1853.22</v>
      </c>
      <c r="AC15" s="49">
        <f t="shared" si="17"/>
        <v>124.86154343695679</v>
      </c>
      <c r="AD15" s="46">
        <f t="shared" si="9"/>
        <v>2355.2600000000002</v>
      </c>
      <c r="AE15" s="51">
        <f t="shared" si="10"/>
        <v>120.13751804414248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</row>
    <row r="16" spans="1:111" s="38" customFormat="1" ht="23.25" thickBot="1" x14ac:dyDescent="0.3">
      <c r="A16" s="87">
        <f t="shared" si="11"/>
        <v>15</v>
      </c>
      <c r="B16" s="44" t="s">
        <v>11</v>
      </c>
      <c r="C16" s="37">
        <v>6.09</v>
      </c>
      <c r="D16" s="37">
        <f t="shared" si="0"/>
        <v>60.9</v>
      </c>
      <c r="E16" s="37">
        <v>95.09</v>
      </c>
      <c r="F16" s="37">
        <v>31.29</v>
      </c>
      <c r="G16" s="37">
        <f t="shared" si="1"/>
        <v>156.44999999999999</v>
      </c>
      <c r="H16" s="37">
        <v>9.51</v>
      </c>
      <c r="I16" s="37">
        <f t="shared" si="2"/>
        <v>28.53</v>
      </c>
      <c r="J16" s="37">
        <v>149.21</v>
      </c>
      <c r="K16" s="37">
        <v>404.46</v>
      </c>
      <c r="L16" s="37">
        <f t="shared" si="3"/>
        <v>1213.3799999999999</v>
      </c>
      <c r="M16" s="46">
        <f t="shared" si="4"/>
        <v>1703.56</v>
      </c>
      <c r="N16" s="37">
        <v>5.81</v>
      </c>
      <c r="O16" s="37">
        <f t="shared" si="5"/>
        <v>58.099999999999994</v>
      </c>
      <c r="P16" s="145">
        <f t="shared" si="12"/>
        <v>95.402298850574709</v>
      </c>
      <c r="Q16" s="37">
        <v>95.79</v>
      </c>
      <c r="R16" s="145">
        <f t="shared" si="13"/>
        <v>100.7361447050163</v>
      </c>
      <c r="S16" s="37">
        <v>31.67</v>
      </c>
      <c r="T16" s="37">
        <f t="shared" si="6"/>
        <v>158.35000000000002</v>
      </c>
      <c r="U16" s="145">
        <f t="shared" si="14"/>
        <v>101.21444550974755</v>
      </c>
      <c r="V16" s="37">
        <v>10.11</v>
      </c>
      <c r="W16" s="37">
        <f t="shared" si="7"/>
        <v>30.33</v>
      </c>
      <c r="X16" s="145">
        <f t="shared" si="15"/>
        <v>106.30914826498422</v>
      </c>
      <c r="Y16" s="37">
        <v>141.47</v>
      </c>
      <c r="Z16" s="145">
        <f t="shared" si="16"/>
        <v>94.812680115273778</v>
      </c>
      <c r="AA16" s="37">
        <v>405.53</v>
      </c>
      <c r="AB16" s="38">
        <f t="shared" si="8"/>
        <v>1216.5899999999999</v>
      </c>
      <c r="AC16" s="49">
        <f t="shared" si="17"/>
        <v>100.26455026455028</v>
      </c>
      <c r="AD16" s="46">
        <f t="shared" si="9"/>
        <v>1700.6299999999999</v>
      </c>
      <c r="AE16" s="51">
        <f t="shared" si="10"/>
        <v>99.828007231914341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</row>
    <row r="17" spans="1:111" s="38" customFormat="1" ht="23.25" thickBot="1" x14ac:dyDescent="0.3">
      <c r="A17" s="87">
        <f t="shared" si="11"/>
        <v>16</v>
      </c>
      <c r="B17" s="44" t="s">
        <v>86</v>
      </c>
      <c r="C17" s="37">
        <v>5.47</v>
      </c>
      <c r="D17" s="37">
        <f t="shared" si="0"/>
        <v>54.699999999999996</v>
      </c>
      <c r="E17" s="37">
        <v>74.28</v>
      </c>
      <c r="F17" s="37">
        <v>12</v>
      </c>
      <c r="G17" s="37">
        <f t="shared" si="1"/>
        <v>60</v>
      </c>
      <c r="H17" s="37">
        <v>8.65</v>
      </c>
      <c r="I17" s="37">
        <f t="shared" si="2"/>
        <v>25.950000000000003</v>
      </c>
      <c r="J17" s="37">
        <v>99.91</v>
      </c>
      <c r="K17" s="37">
        <v>286.18</v>
      </c>
      <c r="L17" s="37">
        <f t="shared" si="3"/>
        <v>858.54</v>
      </c>
      <c r="M17" s="46">
        <f t="shared" si="4"/>
        <v>1173.3800000000001</v>
      </c>
      <c r="N17" s="37">
        <v>5.13</v>
      </c>
      <c r="O17" s="37">
        <f t="shared" si="5"/>
        <v>51.3</v>
      </c>
      <c r="P17" s="145">
        <f t="shared" si="12"/>
        <v>93.784277879341872</v>
      </c>
      <c r="Q17" s="37">
        <v>78.38</v>
      </c>
      <c r="R17" s="145">
        <f t="shared" si="13"/>
        <v>105.51965535810446</v>
      </c>
      <c r="S17" s="37">
        <v>12.74</v>
      </c>
      <c r="T17" s="37">
        <f t="shared" si="6"/>
        <v>63.7</v>
      </c>
      <c r="U17" s="145">
        <f t="shared" si="14"/>
        <v>106.16666666666667</v>
      </c>
      <c r="V17" s="37">
        <v>9.23</v>
      </c>
      <c r="W17" s="37">
        <f t="shared" si="7"/>
        <v>27.69</v>
      </c>
      <c r="X17" s="145">
        <f t="shared" si="15"/>
        <v>106.70520231213871</v>
      </c>
      <c r="Y17" s="37">
        <v>104.95</v>
      </c>
      <c r="Z17" s="145">
        <f t="shared" si="16"/>
        <v>105.04454008607749</v>
      </c>
      <c r="AA17" s="37">
        <v>395.75</v>
      </c>
      <c r="AB17" s="38">
        <f t="shared" si="8"/>
        <v>1187.25</v>
      </c>
      <c r="AC17" s="49">
        <f t="shared" si="17"/>
        <v>138.28709203997485</v>
      </c>
      <c r="AD17" s="46">
        <f t="shared" si="9"/>
        <v>1513.27</v>
      </c>
      <c r="AE17" s="51">
        <f t="shared" si="10"/>
        <v>128.96674564079837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</row>
    <row r="18" spans="1:111" s="38" customFormat="1" ht="23.25" thickBot="1" x14ac:dyDescent="0.3">
      <c r="A18" s="87">
        <f t="shared" si="11"/>
        <v>17</v>
      </c>
      <c r="B18" s="44" t="s">
        <v>29</v>
      </c>
      <c r="C18" s="37">
        <v>6.17</v>
      </c>
      <c r="D18" s="37">
        <f t="shared" si="0"/>
        <v>61.7</v>
      </c>
      <c r="E18" s="37">
        <v>62.87</v>
      </c>
      <c r="F18" s="37">
        <v>16.96</v>
      </c>
      <c r="G18" s="37">
        <f t="shared" si="1"/>
        <v>84.800000000000011</v>
      </c>
      <c r="H18" s="37">
        <v>12.52</v>
      </c>
      <c r="I18" s="37">
        <f t="shared" si="2"/>
        <v>37.56</v>
      </c>
      <c r="J18" s="37">
        <v>113.72</v>
      </c>
      <c r="K18" s="37">
        <v>543.61</v>
      </c>
      <c r="L18" s="37">
        <f t="shared" si="3"/>
        <v>1630.83</v>
      </c>
      <c r="M18" s="46">
        <f t="shared" si="4"/>
        <v>1991.48</v>
      </c>
      <c r="N18" s="37">
        <v>6.27</v>
      </c>
      <c r="O18" s="37">
        <f t="shared" si="5"/>
        <v>62.699999999999996</v>
      </c>
      <c r="P18" s="145">
        <f t="shared" si="12"/>
        <v>101.62074554294975</v>
      </c>
      <c r="Q18" s="37">
        <v>61.58</v>
      </c>
      <c r="R18" s="145">
        <f t="shared" si="13"/>
        <v>97.948146969937966</v>
      </c>
      <c r="S18" s="37">
        <v>18.100000000000001</v>
      </c>
      <c r="T18" s="37">
        <f t="shared" si="6"/>
        <v>90.5</v>
      </c>
      <c r="U18" s="145">
        <f t="shared" si="14"/>
        <v>106.72169811320754</v>
      </c>
      <c r="V18" s="37">
        <v>13.97</v>
      </c>
      <c r="W18" s="37">
        <f t="shared" si="7"/>
        <v>41.910000000000004</v>
      </c>
      <c r="X18" s="145">
        <f t="shared" si="15"/>
        <v>111.5814696485623</v>
      </c>
      <c r="Y18" s="37">
        <v>119.02</v>
      </c>
      <c r="Z18" s="145">
        <f t="shared" si="16"/>
        <v>104.66056982061203</v>
      </c>
      <c r="AA18" s="37">
        <v>574.12</v>
      </c>
      <c r="AB18" s="38">
        <f t="shared" si="8"/>
        <v>1722.3600000000001</v>
      </c>
      <c r="AC18" s="49">
        <f t="shared" si="17"/>
        <v>105.61247953496074</v>
      </c>
      <c r="AD18" s="46">
        <f t="shared" si="9"/>
        <v>2098.0700000000002</v>
      </c>
      <c r="AE18" s="51">
        <f t="shared" si="10"/>
        <v>105.35230080141402</v>
      </c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</row>
    <row r="19" spans="1:111" s="38" customFormat="1" ht="15.75" thickBot="1" x14ac:dyDescent="0.3">
      <c r="A19" s="87">
        <f t="shared" si="11"/>
        <v>18</v>
      </c>
      <c r="B19" s="44" t="s">
        <v>41</v>
      </c>
      <c r="C19" s="37">
        <v>7.45</v>
      </c>
      <c r="D19" s="37">
        <f t="shared" si="0"/>
        <v>74.5</v>
      </c>
      <c r="E19" s="37">
        <v>83.91</v>
      </c>
      <c r="F19" s="37">
        <v>15.48</v>
      </c>
      <c r="G19" s="37">
        <f t="shared" si="1"/>
        <v>77.400000000000006</v>
      </c>
      <c r="H19" s="37">
        <v>14.25</v>
      </c>
      <c r="I19" s="37">
        <f t="shared" si="2"/>
        <v>42.75</v>
      </c>
      <c r="J19" s="37">
        <v>130.94999999999999</v>
      </c>
      <c r="K19" s="37">
        <v>346.73</v>
      </c>
      <c r="L19" s="37">
        <f t="shared" si="3"/>
        <v>1040.19</v>
      </c>
      <c r="M19" s="46">
        <f t="shared" si="4"/>
        <v>1449.7</v>
      </c>
      <c r="N19" s="37">
        <v>8.42</v>
      </c>
      <c r="O19" s="37">
        <f t="shared" si="5"/>
        <v>84.2</v>
      </c>
      <c r="P19" s="145">
        <f t="shared" si="12"/>
        <v>113.02013422818793</v>
      </c>
      <c r="Q19" s="37">
        <v>84.1</v>
      </c>
      <c r="R19" s="145">
        <f t="shared" si="13"/>
        <v>100.22643308306517</v>
      </c>
      <c r="S19" s="37">
        <v>16</v>
      </c>
      <c r="T19" s="37">
        <f t="shared" si="6"/>
        <v>80</v>
      </c>
      <c r="U19" s="145">
        <f t="shared" si="14"/>
        <v>103.35917312661498</v>
      </c>
      <c r="V19" s="37">
        <v>16.75</v>
      </c>
      <c r="W19" s="37">
        <f t="shared" si="7"/>
        <v>50.25</v>
      </c>
      <c r="X19" s="145">
        <f t="shared" si="15"/>
        <v>117.54385964912282</v>
      </c>
      <c r="Y19" s="37">
        <v>125.72</v>
      </c>
      <c r="Z19" s="145">
        <f t="shared" si="16"/>
        <v>96.006109201985495</v>
      </c>
      <c r="AA19" s="37">
        <v>375.29</v>
      </c>
      <c r="AB19" s="38">
        <f t="shared" si="8"/>
        <v>1125.8700000000001</v>
      </c>
      <c r="AC19" s="49">
        <f t="shared" si="17"/>
        <v>108.23695670983187</v>
      </c>
      <c r="AD19" s="46">
        <f t="shared" si="9"/>
        <v>1550.14</v>
      </c>
      <c r="AE19" s="51">
        <f t="shared" si="10"/>
        <v>106.92832999931021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</row>
    <row r="20" spans="1:111" s="38" customFormat="1" ht="34.5" thickBot="1" x14ac:dyDescent="0.3">
      <c r="A20" s="87">
        <f t="shared" si="11"/>
        <v>19</v>
      </c>
      <c r="B20" s="44" t="s">
        <v>15</v>
      </c>
      <c r="C20" s="37">
        <v>3.67</v>
      </c>
      <c r="D20" s="37">
        <f t="shared" si="0"/>
        <v>36.700000000000003</v>
      </c>
      <c r="E20" s="37">
        <v>54.91</v>
      </c>
      <c r="F20" s="37">
        <v>17.91</v>
      </c>
      <c r="G20" s="37">
        <f t="shared" si="1"/>
        <v>89.55</v>
      </c>
      <c r="H20" s="37">
        <v>14.2</v>
      </c>
      <c r="I20" s="37">
        <f t="shared" si="2"/>
        <v>42.599999999999994</v>
      </c>
      <c r="J20" s="37">
        <v>63.47</v>
      </c>
      <c r="K20" s="37">
        <v>476.19</v>
      </c>
      <c r="L20" s="37">
        <f t="shared" si="3"/>
        <v>1428.57</v>
      </c>
      <c r="M20" s="46">
        <f t="shared" si="4"/>
        <v>1715.8</v>
      </c>
      <c r="N20" s="37">
        <v>4.2</v>
      </c>
      <c r="O20" s="37">
        <f t="shared" si="5"/>
        <v>42</v>
      </c>
      <c r="P20" s="145">
        <f t="shared" si="12"/>
        <v>114.44141689373295</v>
      </c>
      <c r="Q20" s="37">
        <v>65.540000000000006</v>
      </c>
      <c r="R20" s="145">
        <f t="shared" si="13"/>
        <v>119.35895101074487</v>
      </c>
      <c r="S20" s="37">
        <v>20.440000000000001</v>
      </c>
      <c r="T20" s="37">
        <f t="shared" si="6"/>
        <v>102.2</v>
      </c>
      <c r="U20" s="145">
        <f t="shared" si="14"/>
        <v>114.12618648799553</v>
      </c>
      <c r="V20" s="37">
        <v>21.95</v>
      </c>
      <c r="W20" s="37">
        <f t="shared" si="7"/>
        <v>65.849999999999994</v>
      </c>
      <c r="X20" s="145">
        <f t="shared" si="15"/>
        <v>154.57746478873241</v>
      </c>
      <c r="Y20" s="37">
        <v>135.4</v>
      </c>
      <c r="Z20" s="145">
        <f t="shared" si="16"/>
        <v>213.32913187332599</v>
      </c>
      <c r="AA20" s="37">
        <v>439.75</v>
      </c>
      <c r="AB20" s="38">
        <f t="shared" si="8"/>
        <v>1319.25</v>
      </c>
      <c r="AC20" s="49">
        <f t="shared" si="17"/>
        <v>92.347592347592354</v>
      </c>
      <c r="AD20" s="46">
        <f t="shared" si="9"/>
        <v>1730.24</v>
      </c>
      <c r="AE20" s="51">
        <f t="shared" si="10"/>
        <v>100.84158992889614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</row>
    <row r="21" spans="1:111" s="38" customFormat="1" ht="23.25" thickBot="1" x14ac:dyDescent="0.3">
      <c r="A21" s="87">
        <f t="shared" si="11"/>
        <v>20</v>
      </c>
      <c r="B21" s="44" t="s">
        <v>31</v>
      </c>
      <c r="C21" s="37">
        <v>7.53</v>
      </c>
      <c r="D21" s="37">
        <f t="shared" si="0"/>
        <v>75.3</v>
      </c>
      <c r="E21" s="37">
        <v>82.89</v>
      </c>
      <c r="F21" s="37">
        <v>24.14</v>
      </c>
      <c r="G21" s="37">
        <f t="shared" si="1"/>
        <v>120.7</v>
      </c>
      <c r="H21" s="37">
        <v>13.51</v>
      </c>
      <c r="I21" s="37">
        <f t="shared" si="2"/>
        <v>40.53</v>
      </c>
      <c r="J21" s="37">
        <v>130.12</v>
      </c>
      <c r="K21" s="37">
        <v>584.39</v>
      </c>
      <c r="L21" s="37">
        <f t="shared" si="3"/>
        <v>1753.17</v>
      </c>
      <c r="M21" s="46">
        <f t="shared" si="4"/>
        <v>2202.71</v>
      </c>
      <c r="N21" s="37">
        <v>7.06</v>
      </c>
      <c r="O21" s="37">
        <f t="shared" si="5"/>
        <v>70.599999999999994</v>
      </c>
      <c r="P21" s="145">
        <f t="shared" si="12"/>
        <v>93.75830013280212</v>
      </c>
      <c r="Q21" s="37">
        <v>82.93</v>
      </c>
      <c r="R21" s="145">
        <f t="shared" si="13"/>
        <v>100.04825672578117</v>
      </c>
      <c r="S21" s="37">
        <v>26.46</v>
      </c>
      <c r="T21" s="37">
        <f t="shared" si="6"/>
        <v>132.30000000000001</v>
      </c>
      <c r="U21" s="145">
        <f t="shared" si="14"/>
        <v>109.6106048053024</v>
      </c>
      <c r="V21" s="37">
        <v>16.91</v>
      </c>
      <c r="W21" s="37">
        <f t="shared" si="7"/>
        <v>50.730000000000004</v>
      </c>
      <c r="X21" s="145">
        <f t="shared" si="15"/>
        <v>125.16654330125834</v>
      </c>
      <c r="Y21" s="37">
        <v>121.92</v>
      </c>
      <c r="Z21" s="145">
        <f t="shared" si="16"/>
        <v>93.698124807869647</v>
      </c>
      <c r="AA21" s="37">
        <v>603.27</v>
      </c>
      <c r="AB21" s="38">
        <f t="shared" si="8"/>
        <v>1809.81</v>
      </c>
      <c r="AC21" s="49">
        <f t="shared" si="17"/>
        <v>103.23071921148548</v>
      </c>
      <c r="AD21" s="46">
        <f t="shared" si="9"/>
        <v>2268.29</v>
      </c>
      <c r="AE21" s="51">
        <f t="shared" si="10"/>
        <v>102.97724167048771</v>
      </c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</row>
    <row r="22" spans="1:111" s="38" customFormat="1" ht="15.75" thickBot="1" x14ac:dyDescent="0.3">
      <c r="A22" s="87">
        <f t="shared" si="11"/>
        <v>21</v>
      </c>
      <c r="B22" s="44" t="s">
        <v>18</v>
      </c>
      <c r="C22" s="37">
        <v>7.29</v>
      </c>
      <c r="D22" s="37">
        <f t="shared" si="0"/>
        <v>72.900000000000006</v>
      </c>
      <c r="E22" s="37">
        <v>64.150000000000006</v>
      </c>
      <c r="F22" s="37">
        <v>21.35</v>
      </c>
      <c r="G22" s="37">
        <f t="shared" si="1"/>
        <v>106.75</v>
      </c>
      <c r="H22" s="37">
        <v>16.260000000000002</v>
      </c>
      <c r="I22" s="37">
        <f t="shared" si="2"/>
        <v>48.78</v>
      </c>
      <c r="J22" s="37">
        <v>137.93</v>
      </c>
      <c r="K22" s="37">
        <v>404.12</v>
      </c>
      <c r="L22" s="37">
        <f t="shared" si="3"/>
        <v>1212.3600000000001</v>
      </c>
      <c r="M22" s="46">
        <f t="shared" si="4"/>
        <v>1642.8700000000001</v>
      </c>
      <c r="N22" s="37">
        <v>7.35</v>
      </c>
      <c r="O22" s="37">
        <f t="shared" si="5"/>
        <v>73.5</v>
      </c>
      <c r="P22" s="145">
        <f t="shared" si="12"/>
        <v>100.8230452674897</v>
      </c>
      <c r="Q22" s="37">
        <v>68.19</v>
      </c>
      <c r="R22" s="145">
        <f t="shared" si="13"/>
        <v>106.29773967264222</v>
      </c>
      <c r="S22" s="37">
        <v>22.26</v>
      </c>
      <c r="T22" s="37">
        <f t="shared" si="6"/>
        <v>111.30000000000001</v>
      </c>
      <c r="U22" s="145">
        <f t="shared" si="14"/>
        <v>104.26229508196722</v>
      </c>
      <c r="V22" s="37">
        <v>17.309999999999999</v>
      </c>
      <c r="W22" s="37">
        <f t="shared" si="7"/>
        <v>51.929999999999993</v>
      </c>
      <c r="X22" s="145">
        <f t="shared" si="15"/>
        <v>106.45756457564575</v>
      </c>
      <c r="Y22" s="37">
        <v>149.79</v>
      </c>
      <c r="Z22" s="145">
        <f t="shared" si="16"/>
        <v>108.59856448923367</v>
      </c>
      <c r="AA22" s="37">
        <v>416.11</v>
      </c>
      <c r="AB22" s="38">
        <f t="shared" si="8"/>
        <v>1248.33</v>
      </c>
      <c r="AC22" s="49">
        <f t="shared" si="17"/>
        <v>102.96694051271898</v>
      </c>
      <c r="AD22" s="46">
        <f t="shared" si="9"/>
        <v>1703.04</v>
      </c>
      <c r="AE22" s="51">
        <f t="shared" si="10"/>
        <v>103.66249307614113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</row>
    <row r="23" spans="1:111" s="38" customFormat="1" ht="15.75" thickBot="1" x14ac:dyDescent="0.3">
      <c r="A23" s="87">
        <f t="shared" si="11"/>
        <v>22</v>
      </c>
      <c r="B23" s="44" t="s">
        <v>6</v>
      </c>
      <c r="C23" s="37">
        <v>10.130000000000001</v>
      </c>
      <c r="D23" s="37">
        <f t="shared" si="0"/>
        <v>101.30000000000001</v>
      </c>
      <c r="E23" s="37">
        <v>110.87</v>
      </c>
      <c r="F23" s="37">
        <v>23.78</v>
      </c>
      <c r="G23" s="37">
        <f t="shared" si="1"/>
        <v>118.9</v>
      </c>
      <c r="H23" s="37">
        <v>22.23</v>
      </c>
      <c r="I23" s="37">
        <f t="shared" si="2"/>
        <v>66.69</v>
      </c>
      <c r="J23" s="37">
        <v>178.37</v>
      </c>
      <c r="K23" s="37">
        <v>391.61</v>
      </c>
      <c r="L23" s="37">
        <f t="shared" si="3"/>
        <v>1174.83</v>
      </c>
      <c r="M23" s="46">
        <f t="shared" si="4"/>
        <v>1750.96</v>
      </c>
      <c r="N23" s="37">
        <v>10.15</v>
      </c>
      <c r="O23" s="37">
        <f t="shared" si="5"/>
        <v>101.5</v>
      </c>
      <c r="P23" s="145">
        <f t="shared" si="12"/>
        <v>100.19743336623887</v>
      </c>
      <c r="Q23" s="37">
        <v>112.64</v>
      </c>
      <c r="R23" s="145">
        <f t="shared" si="13"/>
        <v>101.59646432759087</v>
      </c>
      <c r="S23" s="37">
        <v>24.84</v>
      </c>
      <c r="T23" s="37">
        <f t="shared" si="6"/>
        <v>124.2</v>
      </c>
      <c r="U23" s="145">
        <f t="shared" si="14"/>
        <v>104.45752733389402</v>
      </c>
      <c r="V23" s="37">
        <v>24.06</v>
      </c>
      <c r="W23" s="37">
        <f t="shared" si="7"/>
        <v>72.179999999999993</v>
      </c>
      <c r="X23" s="145">
        <f t="shared" si="15"/>
        <v>108.23211875843455</v>
      </c>
      <c r="Y23" s="37">
        <v>177.71</v>
      </c>
      <c r="Z23" s="145">
        <f t="shared" si="16"/>
        <v>99.629982620395808</v>
      </c>
      <c r="AA23" s="37">
        <v>395.87</v>
      </c>
      <c r="AB23" s="38">
        <f t="shared" si="8"/>
        <v>1187.6100000000001</v>
      </c>
      <c r="AC23" s="49">
        <f t="shared" si="17"/>
        <v>101.08781696075178</v>
      </c>
      <c r="AD23" s="46">
        <f t="shared" si="9"/>
        <v>1775.8400000000001</v>
      </c>
      <c r="AE23" s="51">
        <f t="shared" si="10"/>
        <v>101.42093480148033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</row>
    <row r="24" spans="1:111" s="38" customFormat="1" ht="34.5" thickBot="1" x14ac:dyDescent="0.3">
      <c r="A24" s="87">
        <f t="shared" si="11"/>
        <v>23</v>
      </c>
      <c r="B24" s="44" t="s">
        <v>22</v>
      </c>
      <c r="C24" s="37">
        <v>6.27</v>
      </c>
      <c r="D24" s="37">
        <f t="shared" si="0"/>
        <v>62.699999999999996</v>
      </c>
      <c r="E24" s="37">
        <v>75.94</v>
      </c>
      <c r="F24" s="37">
        <v>12.9</v>
      </c>
      <c r="G24" s="37">
        <f t="shared" si="1"/>
        <v>64.5</v>
      </c>
      <c r="H24" s="37">
        <v>9.1999999999999993</v>
      </c>
      <c r="I24" s="37">
        <f t="shared" si="2"/>
        <v>27.599999999999998</v>
      </c>
      <c r="J24" s="37">
        <v>109.97</v>
      </c>
      <c r="K24" s="37">
        <v>367.01</v>
      </c>
      <c r="L24" s="37">
        <f t="shared" si="3"/>
        <v>1101.03</v>
      </c>
      <c r="M24" s="46">
        <f t="shared" si="4"/>
        <v>1441.74</v>
      </c>
      <c r="N24" s="37">
        <v>6.3</v>
      </c>
      <c r="O24" s="37">
        <f t="shared" si="5"/>
        <v>63</v>
      </c>
      <c r="P24" s="145">
        <f t="shared" si="12"/>
        <v>100.47846889952154</v>
      </c>
      <c r="Q24" s="37">
        <v>74.58</v>
      </c>
      <c r="R24" s="145">
        <f t="shared" si="13"/>
        <v>98.209112457203048</v>
      </c>
      <c r="S24" s="37">
        <v>13.26</v>
      </c>
      <c r="T24" s="37">
        <f t="shared" si="6"/>
        <v>66.3</v>
      </c>
      <c r="U24" s="145">
        <f t="shared" si="14"/>
        <v>102.7906976744186</v>
      </c>
      <c r="V24" s="37">
        <v>9.1999999999999993</v>
      </c>
      <c r="W24" s="37">
        <f t="shared" si="7"/>
        <v>27.599999999999998</v>
      </c>
      <c r="X24" s="145">
        <f t="shared" si="15"/>
        <v>100</v>
      </c>
      <c r="Y24" s="37">
        <v>110.53</v>
      </c>
      <c r="Z24" s="145">
        <f t="shared" si="16"/>
        <v>100.50922978994272</v>
      </c>
      <c r="AA24" s="37">
        <v>373.42</v>
      </c>
      <c r="AB24" s="38">
        <f t="shared" si="8"/>
        <v>1120.26</v>
      </c>
      <c r="AC24" s="49">
        <f t="shared" si="17"/>
        <v>101.74654641562901</v>
      </c>
      <c r="AD24" s="46">
        <f t="shared" si="9"/>
        <v>1462.27</v>
      </c>
      <c r="AE24" s="51">
        <f t="shared" si="10"/>
        <v>101.42397380942472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</row>
    <row r="25" spans="1:111" s="38" customFormat="1" ht="23.25" thickBot="1" x14ac:dyDescent="0.3">
      <c r="A25" s="87">
        <f t="shared" si="11"/>
        <v>24</v>
      </c>
      <c r="B25" s="44" t="s">
        <v>85</v>
      </c>
      <c r="C25" s="37">
        <v>7.21</v>
      </c>
      <c r="D25" s="37">
        <f t="shared" si="0"/>
        <v>72.099999999999994</v>
      </c>
      <c r="E25" s="37">
        <v>73.8</v>
      </c>
      <c r="F25" s="37">
        <v>13.11</v>
      </c>
      <c r="G25" s="37">
        <f t="shared" si="1"/>
        <v>65.55</v>
      </c>
      <c r="H25" s="37">
        <v>15.47</v>
      </c>
      <c r="I25" s="37">
        <f t="shared" si="2"/>
        <v>46.410000000000004</v>
      </c>
      <c r="J25" s="37">
        <v>118.91</v>
      </c>
      <c r="K25" s="37">
        <v>481.11</v>
      </c>
      <c r="L25" s="37">
        <f t="shared" si="3"/>
        <v>1443.33</v>
      </c>
      <c r="M25" s="46">
        <f t="shared" si="4"/>
        <v>1820.1</v>
      </c>
      <c r="N25" s="37">
        <v>7.97</v>
      </c>
      <c r="O25" s="37">
        <f t="shared" si="5"/>
        <v>79.7</v>
      </c>
      <c r="P25" s="145">
        <f t="shared" si="12"/>
        <v>110.54091539528434</v>
      </c>
      <c r="Q25" s="37">
        <v>78.38</v>
      </c>
      <c r="R25" s="145">
        <f t="shared" si="13"/>
        <v>106.20596205962059</v>
      </c>
      <c r="S25" s="37">
        <v>13.58</v>
      </c>
      <c r="T25" s="37">
        <f t="shared" si="6"/>
        <v>67.900000000000006</v>
      </c>
      <c r="U25" s="145">
        <f t="shared" si="14"/>
        <v>103.58504958047294</v>
      </c>
      <c r="V25" s="37">
        <v>15.11</v>
      </c>
      <c r="W25" s="37">
        <f t="shared" si="7"/>
        <v>45.33</v>
      </c>
      <c r="X25" s="145">
        <f t="shared" si="15"/>
        <v>97.672915319974123</v>
      </c>
      <c r="Y25" s="37">
        <v>116.05</v>
      </c>
      <c r="Z25" s="145">
        <f t="shared" si="16"/>
        <v>97.594819611470868</v>
      </c>
      <c r="AA25" s="37">
        <v>506.51</v>
      </c>
      <c r="AB25" s="38">
        <f t="shared" si="8"/>
        <v>1519.53</v>
      </c>
      <c r="AC25" s="49">
        <f t="shared" si="17"/>
        <v>105.27945792022615</v>
      </c>
      <c r="AD25" s="46">
        <f t="shared" si="9"/>
        <v>1906.8899999999999</v>
      </c>
      <c r="AE25" s="51">
        <f t="shared" si="10"/>
        <v>104.76841931761992</v>
      </c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</row>
    <row r="26" spans="1:111" s="38" customFormat="1" ht="15.75" thickBot="1" x14ac:dyDescent="0.3">
      <c r="A26" s="87">
        <f t="shared" si="11"/>
        <v>25</v>
      </c>
      <c r="B26" s="44" t="s">
        <v>44</v>
      </c>
      <c r="C26" s="37">
        <v>6.06</v>
      </c>
      <c r="D26" s="37">
        <f t="shared" si="0"/>
        <v>60.599999999999994</v>
      </c>
      <c r="E26" s="37">
        <v>62.26</v>
      </c>
      <c r="F26" s="37">
        <v>14.48</v>
      </c>
      <c r="G26" s="37">
        <f t="shared" si="1"/>
        <v>72.400000000000006</v>
      </c>
      <c r="H26" s="37">
        <v>10.84</v>
      </c>
      <c r="I26" s="37">
        <f t="shared" si="2"/>
        <v>32.519999999999996</v>
      </c>
      <c r="J26" s="37">
        <v>103.03</v>
      </c>
      <c r="K26" s="37">
        <v>392.87</v>
      </c>
      <c r="L26" s="37">
        <f t="shared" si="3"/>
        <v>1178.6100000000001</v>
      </c>
      <c r="M26" s="46">
        <f t="shared" si="4"/>
        <v>1509.42</v>
      </c>
      <c r="N26" s="37">
        <v>5.88</v>
      </c>
      <c r="O26" s="37">
        <f t="shared" si="5"/>
        <v>58.8</v>
      </c>
      <c r="P26" s="145">
        <f t="shared" si="12"/>
        <v>97.029702970297038</v>
      </c>
      <c r="Q26" s="37">
        <v>65.75</v>
      </c>
      <c r="R26" s="145">
        <f t="shared" si="13"/>
        <v>105.60552521683265</v>
      </c>
      <c r="S26" s="37">
        <v>15.83</v>
      </c>
      <c r="T26" s="37">
        <f t="shared" si="6"/>
        <v>79.150000000000006</v>
      </c>
      <c r="U26" s="145">
        <f t="shared" si="14"/>
        <v>109.32320441988949</v>
      </c>
      <c r="V26" s="37">
        <v>11.22</v>
      </c>
      <c r="W26" s="37">
        <f t="shared" si="7"/>
        <v>33.660000000000004</v>
      </c>
      <c r="X26" s="145">
        <f t="shared" si="15"/>
        <v>103.50553505535058</v>
      </c>
      <c r="Y26" s="37">
        <v>107.39</v>
      </c>
      <c r="Z26" s="145">
        <f t="shared" si="16"/>
        <v>104.23177715228573</v>
      </c>
      <c r="AA26" s="37">
        <v>429.21</v>
      </c>
      <c r="AB26" s="38">
        <f t="shared" si="8"/>
        <v>1287.6299999999999</v>
      </c>
      <c r="AC26" s="49">
        <f t="shared" si="17"/>
        <v>109.24987909486596</v>
      </c>
      <c r="AD26" s="46">
        <f t="shared" si="9"/>
        <v>1632.3799999999999</v>
      </c>
      <c r="AE26" s="51">
        <f t="shared" si="10"/>
        <v>108.14617535212199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</row>
    <row r="27" spans="1:111" s="38" customFormat="1" ht="23.25" thickBot="1" x14ac:dyDescent="0.3">
      <c r="A27" s="87">
        <f t="shared" si="11"/>
        <v>26</v>
      </c>
      <c r="B27" s="44" t="s">
        <v>83</v>
      </c>
      <c r="C27" s="37">
        <v>5.29</v>
      </c>
      <c r="D27" s="37">
        <f t="shared" si="0"/>
        <v>52.9</v>
      </c>
      <c r="E27" s="37">
        <v>59.38</v>
      </c>
      <c r="F27" s="37">
        <v>11.04</v>
      </c>
      <c r="G27" s="37">
        <f t="shared" si="1"/>
        <v>55.199999999999996</v>
      </c>
      <c r="H27" s="37">
        <v>13.66</v>
      </c>
      <c r="I27" s="37">
        <f t="shared" si="2"/>
        <v>40.980000000000004</v>
      </c>
      <c r="J27" s="37">
        <v>107.68</v>
      </c>
      <c r="K27" s="37">
        <v>277.14</v>
      </c>
      <c r="L27" s="37">
        <f t="shared" si="3"/>
        <v>831.42</v>
      </c>
      <c r="M27" s="46">
        <f t="shared" si="4"/>
        <v>1147.56</v>
      </c>
      <c r="N27" s="37">
        <v>5.5</v>
      </c>
      <c r="O27" s="37">
        <f t="shared" si="5"/>
        <v>55</v>
      </c>
      <c r="P27" s="145">
        <f t="shared" si="12"/>
        <v>103.96975425330812</v>
      </c>
      <c r="Q27" s="37">
        <v>62.36</v>
      </c>
      <c r="R27" s="145">
        <f t="shared" si="13"/>
        <v>105.01852475581003</v>
      </c>
      <c r="S27" s="37">
        <v>10.92</v>
      </c>
      <c r="T27" s="37">
        <f t="shared" si="6"/>
        <v>54.6</v>
      </c>
      <c r="U27" s="145">
        <f t="shared" si="14"/>
        <v>98.913043478260875</v>
      </c>
      <c r="V27" s="37">
        <v>14.85</v>
      </c>
      <c r="W27" s="37">
        <f t="shared" si="7"/>
        <v>44.55</v>
      </c>
      <c r="X27" s="145">
        <f t="shared" si="15"/>
        <v>108.71156661786236</v>
      </c>
      <c r="Y27" s="37">
        <v>113.89</v>
      </c>
      <c r="Z27" s="145">
        <f t="shared" si="16"/>
        <v>105.76708766716196</v>
      </c>
      <c r="AA27" s="37">
        <v>250.35</v>
      </c>
      <c r="AB27" s="38">
        <f t="shared" si="8"/>
        <v>751.05</v>
      </c>
      <c r="AC27" s="49">
        <f t="shared" si="17"/>
        <v>90.333405499025758</v>
      </c>
      <c r="AD27" s="46">
        <f t="shared" si="9"/>
        <v>1081.4499999999998</v>
      </c>
      <c r="AE27" s="51">
        <f t="shared" si="10"/>
        <v>94.239081180940417</v>
      </c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</row>
    <row r="28" spans="1:111" s="38" customFormat="1" ht="23.25" thickBot="1" x14ac:dyDescent="0.3">
      <c r="A28" s="87">
        <f t="shared" si="11"/>
        <v>27</v>
      </c>
      <c r="B28" s="44" t="s">
        <v>35</v>
      </c>
      <c r="C28" s="37">
        <v>5.57</v>
      </c>
      <c r="D28" s="37">
        <f t="shared" si="0"/>
        <v>55.7</v>
      </c>
      <c r="E28" s="37">
        <v>76.099999999999994</v>
      </c>
      <c r="F28" s="37">
        <v>17.09</v>
      </c>
      <c r="G28" s="37">
        <f t="shared" si="1"/>
        <v>85.45</v>
      </c>
      <c r="H28" s="37">
        <v>21.63</v>
      </c>
      <c r="I28" s="37">
        <f t="shared" si="2"/>
        <v>64.89</v>
      </c>
      <c r="J28" s="37">
        <v>181.07</v>
      </c>
      <c r="K28" s="37">
        <v>430.49</v>
      </c>
      <c r="L28" s="37">
        <f t="shared" si="3"/>
        <v>1291.47</v>
      </c>
      <c r="M28" s="46">
        <f t="shared" si="4"/>
        <v>1754.68</v>
      </c>
      <c r="N28" s="37">
        <v>5.68</v>
      </c>
      <c r="O28" s="37">
        <f t="shared" si="5"/>
        <v>56.8</v>
      </c>
      <c r="P28" s="145">
        <f t="shared" si="12"/>
        <v>101.97486535008974</v>
      </c>
      <c r="Q28" s="37">
        <v>77.47</v>
      </c>
      <c r="R28" s="145">
        <f t="shared" si="13"/>
        <v>101.80026281208936</v>
      </c>
      <c r="S28" s="37">
        <v>17.59</v>
      </c>
      <c r="T28" s="37">
        <f t="shared" si="6"/>
        <v>87.95</v>
      </c>
      <c r="U28" s="145">
        <f t="shared" si="14"/>
        <v>102.9256875365711</v>
      </c>
      <c r="V28" s="37">
        <v>22.68</v>
      </c>
      <c r="W28" s="37">
        <f t="shared" si="7"/>
        <v>68.039999999999992</v>
      </c>
      <c r="X28" s="145">
        <f t="shared" si="15"/>
        <v>104.85436893203884</v>
      </c>
      <c r="Y28" s="37">
        <v>186.34</v>
      </c>
      <c r="Z28" s="145">
        <f t="shared" si="16"/>
        <v>102.91047661125532</v>
      </c>
      <c r="AA28" s="37">
        <v>445.01</v>
      </c>
      <c r="AB28" s="38">
        <f t="shared" si="8"/>
        <v>1335.03</v>
      </c>
      <c r="AC28" s="49">
        <f t="shared" si="17"/>
        <v>103.37290064809868</v>
      </c>
      <c r="AD28" s="46">
        <f t="shared" si="9"/>
        <v>1811.63</v>
      </c>
      <c r="AE28" s="51">
        <f t="shared" si="10"/>
        <v>103.2456060364283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</row>
    <row r="29" spans="1:111" s="38" customFormat="1" ht="15.75" thickBot="1" x14ac:dyDescent="0.3">
      <c r="A29" s="87">
        <f t="shared" si="11"/>
        <v>28</v>
      </c>
      <c r="B29" s="44" t="s">
        <v>61</v>
      </c>
      <c r="C29" s="37">
        <v>6.21</v>
      </c>
      <c r="D29" s="37">
        <f t="shared" si="0"/>
        <v>62.1</v>
      </c>
      <c r="E29" s="37">
        <v>71</v>
      </c>
      <c r="F29" s="37">
        <v>20.61</v>
      </c>
      <c r="G29" s="37">
        <f t="shared" si="1"/>
        <v>103.05</v>
      </c>
      <c r="H29" s="37">
        <v>11.82</v>
      </c>
      <c r="I29" s="37">
        <f t="shared" si="2"/>
        <v>35.46</v>
      </c>
      <c r="J29" s="37">
        <v>123.06</v>
      </c>
      <c r="K29" s="37">
        <v>405.95</v>
      </c>
      <c r="L29" s="37">
        <f t="shared" si="3"/>
        <v>1217.8499999999999</v>
      </c>
      <c r="M29" s="46">
        <f t="shared" si="4"/>
        <v>1612.52</v>
      </c>
      <c r="N29" s="37">
        <v>6.42</v>
      </c>
      <c r="O29" s="37">
        <f t="shared" si="5"/>
        <v>64.2</v>
      </c>
      <c r="P29" s="145">
        <f t="shared" si="12"/>
        <v>103.38164251207729</v>
      </c>
      <c r="Q29" s="37">
        <v>72.819999999999993</v>
      </c>
      <c r="R29" s="145">
        <f t="shared" si="13"/>
        <v>102.56338028169014</v>
      </c>
      <c r="S29" s="37">
        <v>21.32</v>
      </c>
      <c r="T29" s="37">
        <f t="shared" si="6"/>
        <v>106.6</v>
      </c>
      <c r="U29" s="145">
        <f t="shared" si="14"/>
        <v>103.444929645803</v>
      </c>
      <c r="V29" s="37">
        <v>12.28</v>
      </c>
      <c r="W29" s="37">
        <f t="shared" si="7"/>
        <v>36.839999999999996</v>
      </c>
      <c r="X29" s="145">
        <f t="shared" si="15"/>
        <v>103.89170896785109</v>
      </c>
      <c r="Y29" s="37">
        <v>122.21</v>
      </c>
      <c r="Z29" s="145">
        <f t="shared" si="16"/>
        <v>99.309280026003563</v>
      </c>
      <c r="AA29" s="37">
        <v>413.58</v>
      </c>
      <c r="AB29" s="38">
        <f t="shared" si="8"/>
        <v>1240.74</v>
      </c>
      <c r="AC29" s="49">
        <f t="shared" si="17"/>
        <v>101.87954181549452</v>
      </c>
      <c r="AD29" s="46">
        <f t="shared" si="9"/>
        <v>1643.4099999999999</v>
      </c>
      <c r="AE29" s="51">
        <f t="shared" si="10"/>
        <v>101.91563515491279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</row>
    <row r="30" spans="1:111" s="38" customFormat="1" ht="15.75" thickBot="1" x14ac:dyDescent="0.3">
      <c r="A30" s="87">
        <f t="shared" si="11"/>
        <v>29</v>
      </c>
      <c r="B30" s="44" t="s">
        <v>66</v>
      </c>
      <c r="C30" s="37">
        <v>6.01</v>
      </c>
      <c r="D30" s="37">
        <f t="shared" si="0"/>
        <v>60.099999999999994</v>
      </c>
      <c r="E30" s="37">
        <v>57.78</v>
      </c>
      <c r="F30" s="37">
        <v>11.96</v>
      </c>
      <c r="G30" s="37">
        <f t="shared" si="1"/>
        <v>59.800000000000004</v>
      </c>
      <c r="H30" s="37">
        <v>9.4700000000000006</v>
      </c>
      <c r="I30" s="37">
        <f t="shared" si="2"/>
        <v>28.410000000000004</v>
      </c>
      <c r="J30" s="37">
        <v>129.84</v>
      </c>
      <c r="K30" s="37">
        <v>361.11</v>
      </c>
      <c r="L30" s="37">
        <f t="shared" si="3"/>
        <v>1083.33</v>
      </c>
      <c r="M30" s="46">
        <f t="shared" si="4"/>
        <v>1419.26</v>
      </c>
      <c r="N30" s="37">
        <v>6.39</v>
      </c>
      <c r="O30" s="37">
        <f t="shared" si="5"/>
        <v>63.9</v>
      </c>
      <c r="P30" s="145">
        <f t="shared" si="12"/>
        <v>106.32279534109819</v>
      </c>
      <c r="Q30" s="37">
        <v>62.23</v>
      </c>
      <c r="R30" s="145">
        <f t="shared" si="13"/>
        <v>107.70162686050536</v>
      </c>
      <c r="S30" s="37">
        <v>12.46</v>
      </c>
      <c r="T30" s="37">
        <f t="shared" si="6"/>
        <v>62.300000000000004</v>
      </c>
      <c r="U30" s="145">
        <f t="shared" si="14"/>
        <v>104.18060200668897</v>
      </c>
      <c r="V30" s="37">
        <v>9.7899999999999991</v>
      </c>
      <c r="W30" s="37">
        <f t="shared" si="7"/>
        <v>29.369999999999997</v>
      </c>
      <c r="X30" s="145">
        <f t="shared" si="15"/>
        <v>103.37909186906016</v>
      </c>
      <c r="Y30" s="37">
        <v>128.19</v>
      </c>
      <c r="Z30" s="145">
        <f t="shared" si="16"/>
        <v>98.729205175600725</v>
      </c>
      <c r="AA30" s="37">
        <v>387.19</v>
      </c>
      <c r="AB30" s="38">
        <f t="shared" si="8"/>
        <v>1161.57</v>
      </c>
      <c r="AC30" s="49">
        <f t="shared" si="17"/>
        <v>107.22217606823405</v>
      </c>
      <c r="AD30" s="46">
        <f t="shared" si="9"/>
        <v>1507.56</v>
      </c>
      <c r="AE30" s="51">
        <f t="shared" si="10"/>
        <v>106.22155207643419</v>
      </c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</row>
    <row r="31" spans="1:111" s="38" customFormat="1" ht="15.75" thickBot="1" x14ac:dyDescent="0.3">
      <c r="A31" s="87">
        <f t="shared" si="11"/>
        <v>30</v>
      </c>
      <c r="B31" s="44" t="s">
        <v>70</v>
      </c>
      <c r="C31" s="37">
        <v>7.04</v>
      </c>
      <c r="D31" s="37">
        <f t="shared" si="0"/>
        <v>70.400000000000006</v>
      </c>
      <c r="E31" s="37">
        <v>72.86</v>
      </c>
      <c r="F31" s="37">
        <v>12.44</v>
      </c>
      <c r="G31" s="37">
        <f t="shared" si="1"/>
        <v>62.199999999999996</v>
      </c>
      <c r="H31" s="37">
        <v>13.14</v>
      </c>
      <c r="I31" s="37">
        <f t="shared" si="2"/>
        <v>39.42</v>
      </c>
      <c r="J31" s="37">
        <v>94.25</v>
      </c>
      <c r="K31" s="37">
        <v>437.41</v>
      </c>
      <c r="L31" s="37">
        <f t="shared" si="3"/>
        <v>1312.23</v>
      </c>
      <c r="M31" s="46">
        <f t="shared" si="4"/>
        <v>1651.3600000000001</v>
      </c>
      <c r="N31" s="37">
        <v>7.17</v>
      </c>
      <c r="O31" s="37">
        <f t="shared" si="5"/>
        <v>71.7</v>
      </c>
      <c r="P31" s="145">
        <f t="shared" si="12"/>
        <v>101.84659090909089</v>
      </c>
      <c r="Q31" s="37">
        <v>77.58</v>
      </c>
      <c r="R31" s="145">
        <f t="shared" si="13"/>
        <v>106.47817732637937</v>
      </c>
      <c r="S31" s="37">
        <v>13.29</v>
      </c>
      <c r="T31" s="37">
        <f t="shared" si="6"/>
        <v>66.449999999999989</v>
      </c>
      <c r="U31" s="145">
        <f t="shared" si="14"/>
        <v>106.83279742765272</v>
      </c>
      <c r="V31" s="37">
        <v>13.5</v>
      </c>
      <c r="W31" s="37">
        <f t="shared" si="7"/>
        <v>40.5</v>
      </c>
      <c r="X31" s="145">
        <f t="shared" si="15"/>
        <v>102.73972602739725</v>
      </c>
      <c r="Y31" s="37">
        <v>99.77</v>
      </c>
      <c r="Z31" s="145">
        <f t="shared" si="16"/>
        <v>105.85676392572945</v>
      </c>
      <c r="AA31" s="37">
        <v>381.61</v>
      </c>
      <c r="AB31" s="38">
        <f t="shared" si="8"/>
        <v>1144.83</v>
      </c>
      <c r="AC31" s="49">
        <f t="shared" si="17"/>
        <v>87.243090007087162</v>
      </c>
      <c r="AD31" s="46">
        <f t="shared" si="9"/>
        <v>1500.83</v>
      </c>
      <c r="AE31" s="51">
        <f t="shared" si="10"/>
        <v>90.884483092723571</v>
      </c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</row>
    <row r="32" spans="1:111" s="38" customFormat="1" ht="23.25" thickBot="1" x14ac:dyDescent="0.3">
      <c r="A32" s="87">
        <f t="shared" si="11"/>
        <v>31</v>
      </c>
      <c r="B32" s="44" t="s">
        <v>67</v>
      </c>
      <c r="C32" s="37">
        <v>7.01</v>
      </c>
      <c r="D32" s="37">
        <f t="shared" si="0"/>
        <v>70.099999999999994</v>
      </c>
      <c r="E32" s="37">
        <v>67.31</v>
      </c>
      <c r="F32" s="37">
        <v>14.36</v>
      </c>
      <c r="G32" s="37">
        <f t="shared" si="1"/>
        <v>71.8</v>
      </c>
      <c r="H32" s="37">
        <v>13.44</v>
      </c>
      <c r="I32" s="37">
        <f t="shared" si="2"/>
        <v>40.32</v>
      </c>
      <c r="J32" s="37">
        <v>134.97999999999999</v>
      </c>
      <c r="K32" s="37">
        <v>475.47</v>
      </c>
      <c r="L32" s="37">
        <f t="shared" si="3"/>
        <v>1426.41</v>
      </c>
      <c r="M32" s="46">
        <f t="shared" si="4"/>
        <v>1810.92</v>
      </c>
      <c r="N32" s="37">
        <v>6.36</v>
      </c>
      <c r="O32" s="37">
        <f t="shared" si="5"/>
        <v>63.6</v>
      </c>
      <c r="P32" s="145">
        <f t="shared" si="12"/>
        <v>90.7275320970043</v>
      </c>
      <c r="Q32" s="37">
        <v>69.92</v>
      </c>
      <c r="R32" s="145">
        <f t="shared" si="13"/>
        <v>103.87758134006835</v>
      </c>
      <c r="S32" s="37">
        <v>16.09</v>
      </c>
      <c r="T32" s="37">
        <f t="shared" si="6"/>
        <v>80.45</v>
      </c>
      <c r="U32" s="145">
        <f t="shared" si="14"/>
        <v>112.0473537604457</v>
      </c>
      <c r="V32" s="37">
        <v>14.36</v>
      </c>
      <c r="W32" s="37">
        <f t="shared" si="7"/>
        <v>43.08</v>
      </c>
      <c r="X32" s="145">
        <f t="shared" si="15"/>
        <v>106.84523809523809</v>
      </c>
      <c r="Y32" s="37">
        <v>132.72999999999999</v>
      </c>
      <c r="Z32" s="145">
        <f t="shared" si="16"/>
        <v>98.333086383167881</v>
      </c>
      <c r="AA32" s="37">
        <v>489.94</v>
      </c>
      <c r="AB32" s="38">
        <f t="shared" si="8"/>
        <v>1469.82</v>
      </c>
      <c r="AC32" s="49">
        <f t="shared" si="17"/>
        <v>103.04330451973836</v>
      </c>
      <c r="AD32" s="46">
        <f t="shared" si="9"/>
        <v>1859.6</v>
      </c>
      <c r="AE32" s="51">
        <f t="shared" si="10"/>
        <v>102.68813641684889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</row>
    <row r="33" spans="1:111" s="38" customFormat="1" ht="15.75" thickBot="1" x14ac:dyDescent="0.3">
      <c r="A33" s="87">
        <f t="shared" si="11"/>
        <v>32</v>
      </c>
      <c r="B33" s="44" t="s">
        <v>52</v>
      </c>
      <c r="C33" s="37">
        <v>5.66</v>
      </c>
      <c r="D33" s="37">
        <f t="shared" si="0"/>
        <v>56.6</v>
      </c>
      <c r="E33" s="37">
        <v>59.97</v>
      </c>
      <c r="F33" s="37">
        <v>9.82</v>
      </c>
      <c r="G33" s="37">
        <f t="shared" si="1"/>
        <v>49.1</v>
      </c>
      <c r="H33" s="37">
        <v>7.64</v>
      </c>
      <c r="I33" s="37">
        <f t="shared" si="2"/>
        <v>22.919999999999998</v>
      </c>
      <c r="J33" s="37">
        <v>100.23</v>
      </c>
      <c r="K33" s="37">
        <v>373.94</v>
      </c>
      <c r="L33" s="37">
        <f t="shared" si="3"/>
        <v>1121.82</v>
      </c>
      <c r="M33" s="46">
        <f t="shared" si="4"/>
        <v>1410.6399999999999</v>
      </c>
      <c r="N33" s="37">
        <v>5.85</v>
      </c>
      <c r="O33" s="37">
        <f t="shared" si="5"/>
        <v>58.5</v>
      </c>
      <c r="P33" s="145">
        <f t="shared" si="12"/>
        <v>103.35689045936395</v>
      </c>
      <c r="Q33" s="37">
        <v>58.54</v>
      </c>
      <c r="R33" s="145">
        <f t="shared" si="13"/>
        <v>97.615474403868603</v>
      </c>
      <c r="S33" s="37">
        <v>10.26</v>
      </c>
      <c r="T33" s="37">
        <f t="shared" si="6"/>
        <v>51.3</v>
      </c>
      <c r="U33" s="145">
        <f t="shared" si="14"/>
        <v>104.48065173116088</v>
      </c>
      <c r="V33" s="37">
        <v>7.64</v>
      </c>
      <c r="W33" s="37">
        <f t="shared" si="7"/>
        <v>22.919999999999998</v>
      </c>
      <c r="X33" s="145">
        <f t="shared" si="15"/>
        <v>100</v>
      </c>
      <c r="Y33" s="37">
        <v>102.35</v>
      </c>
      <c r="Z33" s="145">
        <f t="shared" si="16"/>
        <v>102.11513518906514</v>
      </c>
      <c r="AA33" s="37">
        <v>381.99</v>
      </c>
      <c r="AB33" s="38">
        <f t="shared" si="8"/>
        <v>1145.97</v>
      </c>
      <c r="AC33" s="49">
        <f t="shared" si="17"/>
        <v>102.15275177836017</v>
      </c>
      <c r="AD33" s="46">
        <f t="shared" si="9"/>
        <v>1439.58</v>
      </c>
      <c r="AE33" s="51">
        <f t="shared" si="10"/>
        <v>102.05155106901833</v>
      </c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</row>
    <row r="34" spans="1:111" s="38" customFormat="1" ht="23.25" thickBot="1" x14ac:dyDescent="0.3">
      <c r="A34" s="87">
        <f t="shared" si="11"/>
        <v>33</v>
      </c>
      <c r="B34" s="44" t="s">
        <v>8</v>
      </c>
      <c r="C34" s="37">
        <v>14.34</v>
      </c>
      <c r="D34" s="37">
        <f t="shared" ref="D34:D65" si="18">C34*10</f>
        <v>143.4</v>
      </c>
      <c r="E34" s="37">
        <v>112.65</v>
      </c>
      <c r="F34" s="37">
        <v>21.45</v>
      </c>
      <c r="G34" s="37">
        <f t="shared" ref="G34:G65" si="19">F34*5</f>
        <v>107.25</v>
      </c>
      <c r="H34" s="37">
        <v>15.89</v>
      </c>
      <c r="I34" s="37">
        <f t="shared" ref="I34:I65" si="20">H34*3</f>
        <v>47.67</v>
      </c>
      <c r="J34" s="37">
        <v>156.63</v>
      </c>
      <c r="K34" s="37">
        <v>661.11</v>
      </c>
      <c r="L34" s="37">
        <f t="shared" ref="L34:L65" si="21">K34*3</f>
        <v>1983.33</v>
      </c>
      <c r="M34" s="46">
        <f t="shared" ref="M34:M65" si="22">D34+E34+G34+I34+J34+L34</f>
        <v>2550.9299999999998</v>
      </c>
      <c r="N34" s="37">
        <v>14.34</v>
      </c>
      <c r="O34" s="37">
        <f t="shared" ref="O34:O65" si="23">N34*10</f>
        <v>143.4</v>
      </c>
      <c r="P34" s="145">
        <f t="shared" si="12"/>
        <v>100</v>
      </c>
      <c r="Q34" s="37">
        <v>135.13</v>
      </c>
      <c r="R34" s="145">
        <f t="shared" si="13"/>
        <v>119.95561473590767</v>
      </c>
      <c r="S34" s="37">
        <v>25.5</v>
      </c>
      <c r="T34" s="37">
        <f t="shared" ref="T34:T65" si="24">S34*5</f>
        <v>127.5</v>
      </c>
      <c r="U34" s="145">
        <f t="shared" si="14"/>
        <v>118.88111888111888</v>
      </c>
      <c r="V34" s="37">
        <v>16.510000000000002</v>
      </c>
      <c r="W34" s="37">
        <f t="shared" ref="W34:W65" si="25">V34*3</f>
        <v>49.53</v>
      </c>
      <c r="X34" s="145">
        <f t="shared" si="15"/>
        <v>103.90182504719949</v>
      </c>
      <c r="Y34" s="37">
        <v>246.62</v>
      </c>
      <c r="Z34" s="145">
        <f t="shared" si="16"/>
        <v>157.45387218285131</v>
      </c>
      <c r="AA34" s="37">
        <v>216.81</v>
      </c>
      <c r="AB34" s="38">
        <f t="shared" ref="AB34:AB65" si="26">AA34*3</f>
        <v>650.43000000000006</v>
      </c>
      <c r="AC34" s="49">
        <f t="shared" si="17"/>
        <v>32.794845033353006</v>
      </c>
      <c r="AD34" s="46">
        <f t="shared" ref="AD34:AD65" si="27">O34+Q34+T34+W34+Y34+AB34</f>
        <v>1352.6100000000001</v>
      </c>
      <c r="AE34" s="51">
        <f t="shared" ref="AE34:AE65" si="28">AD34/M34*100</f>
        <v>53.024191177335332</v>
      </c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</row>
    <row r="35" spans="1:111" s="38" customFormat="1" ht="23.25" thickBot="1" x14ac:dyDescent="0.3">
      <c r="A35" s="87">
        <f t="shared" ref="A35:A52" si="29">ROW(A34)</f>
        <v>34</v>
      </c>
      <c r="B35" s="44" t="s">
        <v>68</v>
      </c>
      <c r="C35" s="37">
        <v>8.67</v>
      </c>
      <c r="D35" s="37">
        <f t="shared" si="18"/>
        <v>86.7</v>
      </c>
      <c r="E35" s="37">
        <v>86.02</v>
      </c>
      <c r="F35" s="37">
        <v>18.739999999999998</v>
      </c>
      <c r="G35" s="37">
        <f t="shared" si="19"/>
        <v>93.699999999999989</v>
      </c>
      <c r="H35" s="37">
        <v>16.59</v>
      </c>
      <c r="I35" s="37">
        <f t="shared" si="20"/>
        <v>49.769999999999996</v>
      </c>
      <c r="J35" s="37">
        <v>132.25</v>
      </c>
      <c r="K35" s="37">
        <v>341.99</v>
      </c>
      <c r="L35" s="37">
        <f t="shared" si="21"/>
        <v>1025.97</v>
      </c>
      <c r="M35" s="46">
        <f t="shared" si="22"/>
        <v>1474.4099999999999</v>
      </c>
      <c r="N35" s="37">
        <v>8.7100000000000009</v>
      </c>
      <c r="O35" s="37">
        <f t="shared" si="23"/>
        <v>87.100000000000009</v>
      </c>
      <c r="P35" s="145">
        <f t="shared" si="12"/>
        <v>100.46136101499424</v>
      </c>
      <c r="Q35" s="37">
        <v>87.08</v>
      </c>
      <c r="R35" s="145">
        <f t="shared" si="13"/>
        <v>101.23227156475238</v>
      </c>
      <c r="S35" s="37">
        <v>19.510000000000002</v>
      </c>
      <c r="T35" s="37">
        <f t="shared" si="24"/>
        <v>97.550000000000011</v>
      </c>
      <c r="U35" s="145">
        <f t="shared" si="14"/>
        <v>104.10885805763077</v>
      </c>
      <c r="V35" s="37">
        <v>17.57</v>
      </c>
      <c r="W35" s="37">
        <f t="shared" si="25"/>
        <v>52.71</v>
      </c>
      <c r="X35" s="145">
        <f t="shared" si="15"/>
        <v>105.90717299578061</v>
      </c>
      <c r="Y35" s="37">
        <v>132.12</v>
      </c>
      <c r="Z35" s="145">
        <f t="shared" si="16"/>
        <v>99.90170132325143</v>
      </c>
      <c r="AA35" s="37">
        <v>354.98</v>
      </c>
      <c r="AB35" s="38">
        <f t="shared" si="26"/>
        <v>1064.94</v>
      </c>
      <c r="AC35" s="49">
        <f t="shared" si="17"/>
        <v>103.79835667709582</v>
      </c>
      <c r="AD35" s="46">
        <f t="shared" si="27"/>
        <v>1521.5</v>
      </c>
      <c r="AE35" s="51">
        <f t="shared" si="28"/>
        <v>103.1938199008417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</row>
    <row r="36" spans="1:111" s="38" customFormat="1" ht="23.25" thickBot="1" x14ac:dyDescent="0.3">
      <c r="A36" s="87">
        <f t="shared" si="29"/>
        <v>35</v>
      </c>
      <c r="B36" s="44" t="s">
        <v>16</v>
      </c>
      <c r="C36" s="37">
        <v>7.83</v>
      </c>
      <c r="D36" s="37">
        <f t="shared" si="18"/>
        <v>78.3</v>
      </c>
      <c r="E36" s="37">
        <v>85.35</v>
      </c>
      <c r="F36" s="37">
        <v>24.84</v>
      </c>
      <c r="G36" s="37">
        <f t="shared" si="19"/>
        <v>124.2</v>
      </c>
      <c r="H36" s="37">
        <v>16.28</v>
      </c>
      <c r="I36" s="37">
        <f t="shared" si="20"/>
        <v>48.84</v>
      </c>
      <c r="J36" s="37">
        <v>144.74</v>
      </c>
      <c r="K36" s="37">
        <v>383.62</v>
      </c>
      <c r="L36" s="37">
        <f t="shared" si="21"/>
        <v>1150.8600000000001</v>
      </c>
      <c r="M36" s="46">
        <f t="shared" si="22"/>
        <v>1632.29</v>
      </c>
      <c r="N36" s="37">
        <v>7.96</v>
      </c>
      <c r="O36" s="37">
        <f t="shared" si="23"/>
        <v>79.599999999999994</v>
      </c>
      <c r="P36" s="145">
        <f t="shared" si="12"/>
        <v>101.66028097062581</v>
      </c>
      <c r="Q36" s="37">
        <v>87.08</v>
      </c>
      <c r="R36" s="145">
        <f t="shared" si="13"/>
        <v>102.02694786174575</v>
      </c>
      <c r="S36" s="37">
        <v>25.81</v>
      </c>
      <c r="T36" s="37">
        <f t="shared" si="24"/>
        <v>129.04999999999998</v>
      </c>
      <c r="U36" s="145">
        <f t="shared" si="14"/>
        <v>103.90499194847018</v>
      </c>
      <c r="V36" s="37">
        <v>15.96</v>
      </c>
      <c r="W36" s="37">
        <f t="shared" si="25"/>
        <v>47.88</v>
      </c>
      <c r="X36" s="145">
        <f t="shared" si="15"/>
        <v>98.034398034398023</v>
      </c>
      <c r="Y36" s="37">
        <v>155.59</v>
      </c>
      <c r="Z36" s="145">
        <f t="shared" si="16"/>
        <v>107.49620008290728</v>
      </c>
      <c r="AA36" s="37">
        <v>414.13</v>
      </c>
      <c r="AB36" s="38">
        <f t="shared" si="26"/>
        <v>1242.3899999999999</v>
      </c>
      <c r="AC36" s="49">
        <f t="shared" si="17"/>
        <v>107.95318283718261</v>
      </c>
      <c r="AD36" s="46">
        <f t="shared" si="27"/>
        <v>1741.59</v>
      </c>
      <c r="AE36" s="51">
        <f t="shared" si="28"/>
        <v>106.69611404836149</v>
      </c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</row>
    <row r="37" spans="1:111" s="38" customFormat="1" ht="23.25" thickBot="1" x14ac:dyDescent="0.3">
      <c r="A37" s="87">
        <f t="shared" si="29"/>
        <v>36</v>
      </c>
      <c r="B37" s="44" t="s">
        <v>5</v>
      </c>
      <c r="C37" s="37">
        <v>21.15</v>
      </c>
      <c r="D37" s="37">
        <f t="shared" si="18"/>
        <v>211.5</v>
      </c>
      <c r="E37" s="37">
        <v>162.49</v>
      </c>
      <c r="F37" s="37">
        <v>24.99</v>
      </c>
      <c r="G37" s="37">
        <f t="shared" si="19"/>
        <v>124.94999999999999</v>
      </c>
      <c r="H37" s="37">
        <v>17.77</v>
      </c>
      <c r="I37" s="37">
        <f t="shared" si="20"/>
        <v>53.31</v>
      </c>
      <c r="J37" s="37">
        <v>122.51</v>
      </c>
      <c r="K37" s="37">
        <v>580.58000000000004</v>
      </c>
      <c r="L37" s="37">
        <f t="shared" si="21"/>
        <v>1741.7400000000002</v>
      </c>
      <c r="M37" s="46">
        <f t="shared" si="22"/>
        <v>2416.5</v>
      </c>
      <c r="N37" s="37">
        <v>20.11</v>
      </c>
      <c r="O37" s="37">
        <f t="shared" si="23"/>
        <v>201.1</v>
      </c>
      <c r="P37" s="145">
        <f t="shared" si="12"/>
        <v>95.082742316784859</v>
      </c>
      <c r="Q37" s="37">
        <v>167.15</v>
      </c>
      <c r="R37" s="145">
        <f t="shared" si="13"/>
        <v>102.86786879192566</v>
      </c>
      <c r="S37" s="37">
        <v>25.37</v>
      </c>
      <c r="T37" s="37">
        <f t="shared" si="24"/>
        <v>126.85000000000001</v>
      </c>
      <c r="U37" s="145">
        <f t="shared" si="14"/>
        <v>101.52060824329735</v>
      </c>
      <c r="V37" s="37">
        <v>17.77</v>
      </c>
      <c r="W37" s="37">
        <f t="shared" si="25"/>
        <v>53.31</v>
      </c>
      <c r="X37" s="145">
        <f t="shared" si="15"/>
        <v>100</v>
      </c>
      <c r="Y37" s="37">
        <v>121.76</v>
      </c>
      <c r="Z37" s="145">
        <f t="shared" si="16"/>
        <v>99.387805077136562</v>
      </c>
      <c r="AA37" s="37">
        <v>586.98</v>
      </c>
      <c r="AB37" s="38">
        <f t="shared" si="26"/>
        <v>1760.94</v>
      </c>
      <c r="AC37" s="49">
        <f t="shared" si="17"/>
        <v>101.10234592993213</v>
      </c>
      <c r="AD37" s="46">
        <f t="shared" si="27"/>
        <v>2431.11</v>
      </c>
      <c r="AE37" s="51">
        <f t="shared" si="28"/>
        <v>100.60459342023589</v>
      </c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</row>
    <row r="38" spans="1:111" s="38" customFormat="1" ht="23.25" thickBot="1" x14ac:dyDescent="0.3">
      <c r="A38" s="87">
        <f t="shared" si="29"/>
        <v>37</v>
      </c>
      <c r="B38" s="44" t="s">
        <v>40</v>
      </c>
      <c r="C38" s="37">
        <v>5.44</v>
      </c>
      <c r="D38" s="37">
        <f t="shared" si="18"/>
        <v>54.400000000000006</v>
      </c>
      <c r="E38" s="37">
        <v>69.040000000000006</v>
      </c>
      <c r="F38" s="37">
        <v>16.100000000000001</v>
      </c>
      <c r="G38" s="37">
        <f t="shared" si="19"/>
        <v>80.5</v>
      </c>
      <c r="H38" s="37">
        <v>11.88</v>
      </c>
      <c r="I38" s="37">
        <f t="shared" si="20"/>
        <v>35.64</v>
      </c>
      <c r="J38" s="37">
        <v>131.13</v>
      </c>
      <c r="K38" s="37">
        <v>422.36</v>
      </c>
      <c r="L38" s="37">
        <f t="shared" si="21"/>
        <v>1267.08</v>
      </c>
      <c r="M38" s="46">
        <f t="shared" si="22"/>
        <v>1637.79</v>
      </c>
      <c r="N38" s="37">
        <v>5.53</v>
      </c>
      <c r="O38" s="37">
        <f t="shared" si="23"/>
        <v>55.300000000000004</v>
      </c>
      <c r="P38" s="145">
        <f t="shared" si="12"/>
        <v>101.65441176470588</v>
      </c>
      <c r="Q38" s="37">
        <v>70.98</v>
      </c>
      <c r="R38" s="145">
        <f t="shared" si="13"/>
        <v>102.80996523754344</v>
      </c>
      <c r="S38" s="37">
        <v>16.329999999999998</v>
      </c>
      <c r="T38" s="37">
        <f t="shared" si="24"/>
        <v>81.649999999999991</v>
      </c>
      <c r="U38" s="145">
        <f t="shared" si="14"/>
        <v>101.42857142857142</v>
      </c>
      <c r="V38" s="37">
        <v>12.66</v>
      </c>
      <c r="W38" s="37">
        <f t="shared" si="25"/>
        <v>37.980000000000004</v>
      </c>
      <c r="X38" s="145">
        <f t="shared" si="15"/>
        <v>106.56565656565658</v>
      </c>
      <c r="Y38" s="37">
        <v>130.47</v>
      </c>
      <c r="Z38" s="145">
        <f t="shared" si="16"/>
        <v>99.496682681308627</v>
      </c>
      <c r="AA38" s="37">
        <v>444.36</v>
      </c>
      <c r="AB38" s="38">
        <f t="shared" si="26"/>
        <v>1333.08</v>
      </c>
      <c r="AC38" s="49">
        <f t="shared" si="17"/>
        <v>105.2088265934274</v>
      </c>
      <c r="AD38" s="46">
        <f t="shared" si="27"/>
        <v>1709.46</v>
      </c>
      <c r="AE38" s="51">
        <f t="shared" si="28"/>
        <v>104.37601890352244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</row>
    <row r="39" spans="1:111" s="38" customFormat="1" ht="23.25" thickBot="1" x14ac:dyDescent="0.3">
      <c r="A39" s="87">
        <f t="shared" si="29"/>
        <v>38</v>
      </c>
      <c r="B39" s="44" t="s">
        <v>82</v>
      </c>
      <c r="C39" s="37">
        <v>8.0399999999999991</v>
      </c>
      <c r="D39" s="37">
        <f t="shared" si="18"/>
        <v>80.399999999999991</v>
      </c>
      <c r="E39" s="37">
        <v>73.13</v>
      </c>
      <c r="F39" s="37">
        <v>21.05</v>
      </c>
      <c r="G39" s="37">
        <f t="shared" si="19"/>
        <v>105.25</v>
      </c>
      <c r="H39" s="37">
        <v>24.43</v>
      </c>
      <c r="I39" s="37">
        <f t="shared" si="20"/>
        <v>73.289999999999992</v>
      </c>
      <c r="J39" s="37">
        <v>167.14</v>
      </c>
      <c r="K39" s="37">
        <v>462.23</v>
      </c>
      <c r="L39" s="37">
        <f t="shared" si="21"/>
        <v>1386.69</v>
      </c>
      <c r="M39" s="46">
        <f t="shared" si="22"/>
        <v>1885.9</v>
      </c>
      <c r="N39" s="37">
        <v>8.1300000000000008</v>
      </c>
      <c r="O39" s="37">
        <f t="shared" si="23"/>
        <v>81.300000000000011</v>
      </c>
      <c r="P39" s="145">
        <f t="shared" si="12"/>
        <v>101.11940298507464</v>
      </c>
      <c r="Q39" s="37">
        <v>71.88</v>
      </c>
      <c r="R39" s="145">
        <f t="shared" si="13"/>
        <v>98.290715164775051</v>
      </c>
      <c r="S39" s="37">
        <v>20.399999999999999</v>
      </c>
      <c r="T39" s="37">
        <f t="shared" si="24"/>
        <v>102</v>
      </c>
      <c r="U39" s="145">
        <f t="shared" si="14"/>
        <v>96.912114014251785</v>
      </c>
      <c r="V39" s="37">
        <v>23.36</v>
      </c>
      <c r="W39" s="37">
        <f t="shared" si="25"/>
        <v>70.08</v>
      </c>
      <c r="X39" s="145">
        <f t="shared" si="15"/>
        <v>95.620139173147777</v>
      </c>
      <c r="Y39" s="37">
        <v>171.75</v>
      </c>
      <c r="Z39" s="145">
        <f t="shared" si="16"/>
        <v>102.7581668062702</v>
      </c>
      <c r="AA39" s="37">
        <v>525.78</v>
      </c>
      <c r="AB39" s="38">
        <f t="shared" si="26"/>
        <v>1577.34</v>
      </c>
      <c r="AC39" s="49">
        <f t="shared" si="17"/>
        <v>113.74856673084828</v>
      </c>
      <c r="AD39" s="46">
        <f t="shared" si="27"/>
        <v>2074.35</v>
      </c>
      <c r="AE39" s="51">
        <f t="shared" si="28"/>
        <v>109.99257648867913</v>
      </c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</row>
    <row r="40" spans="1:111" s="38" customFormat="1" ht="23.25" thickBot="1" x14ac:dyDescent="0.3">
      <c r="A40" s="87">
        <f t="shared" si="29"/>
        <v>39</v>
      </c>
      <c r="B40" s="44" t="s">
        <v>27</v>
      </c>
      <c r="C40" s="37">
        <v>9.17</v>
      </c>
      <c r="D40" s="37">
        <f t="shared" si="18"/>
        <v>91.7</v>
      </c>
      <c r="E40" s="37">
        <v>83.2</v>
      </c>
      <c r="F40" s="37">
        <v>21.11</v>
      </c>
      <c r="G40" s="37">
        <f t="shared" si="19"/>
        <v>105.55</v>
      </c>
      <c r="H40" s="37">
        <v>17.73</v>
      </c>
      <c r="I40" s="37">
        <f t="shared" si="20"/>
        <v>53.19</v>
      </c>
      <c r="J40" s="37">
        <v>142.19</v>
      </c>
      <c r="K40" s="37">
        <v>561.08000000000004</v>
      </c>
      <c r="L40" s="37">
        <f t="shared" si="21"/>
        <v>1683.2400000000002</v>
      </c>
      <c r="M40" s="46">
        <f t="shared" si="22"/>
        <v>2159.0700000000002</v>
      </c>
      <c r="N40" s="37">
        <v>9.5</v>
      </c>
      <c r="O40" s="37">
        <f t="shared" si="23"/>
        <v>95</v>
      </c>
      <c r="P40" s="145">
        <f t="shared" si="12"/>
        <v>103.59869138495092</v>
      </c>
      <c r="Q40" s="37">
        <v>86.08</v>
      </c>
      <c r="R40" s="145">
        <f t="shared" si="13"/>
        <v>103.46153846153845</v>
      </c>
      <c r="S40" s="37">
        <v>22.84</v>
      </c>
      <c r="T40" s="37">
        <f t="shared" si="24"/>
        <v>114.2</v>
      </c>
      <c r="U40" s="145">
        <f t="shared" si="14"/>
        <v>108.19516816674562</v>
      </c>
      <c r="V40" s="37">
        <v>18.09</v>
      </c>
      <c r="W40" s="37">
        <f t="shared" si="25"/>
        <v>54.269999999999996</v>
      </c>
      <c r="X40" s="145">
        <f t="shared" si="15"/>
        <v>102.03045685279189</v>
      </c>
      <c r="Y40" s="37">
        <v>140.97</v>
      </c>
      <c r="Z40" s="145">
        <f t="shared" si="16"/>
        <v>99.141993107813491</v>
      </c>
      <c r="AA40" s="37">
        <v>596.22</v>
      </c>
      <c r="AB40" s="38">
        <f t="shared" si="26"/>
        <v>1788.66</v>
      </c>
      <c r="AC40" s="49">
        <f t="shared" si="17"/>
        <v>106.26292150851928</v>
      </c>
      <c r="AD40" s="46">
        <f t="shared" si="27"/>
        <v>2279.1800000000003</v>
      </c>
      <c r="AE40" s="51">
        <f t="shared" si="28"/>
        <v>105.56304334736717</v>
      </c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</row>
    <row r="41" spans="1:111" s="38" customFormat="1" ht="15.75" thickBot="1" x14ac:dyDescent="0.3">
      <c r="A41" s="87">
        <f t="shared" si="29"/>
        <v>40</v>
      </c>
      <c r="B41" s="44" t="s">
        <v>90</v>
      </c>
      <c r="C41" s="37">
        <v>6.32</v>
      </c>
      <c r="D41" s="37">
        <f t="shared" si="18"/>
        <v>63.2</v>
      </c>
      <c r="E41" s="37">
        <v>66.14</v>
      </c>
      <c r="F41" s="37">
        <v>12.62</v>
      </c>
      <c r="G41" s="37">
        <f t="shared" si="19"/>
        <v>63.099999999999994</v>
      </c>
      <c r="H41" s="37">
        <v>10.65</v>
      </c>
      <c r="I41" s="37">
        <f t="shared" si="20"/>
        <v>31.950000000000003</v>
      </c>
      <c r="J41" s="37">
        <v>126.89</v>
      </c>
      <c r="K41" s="37">
        <v>294.02</v>
      </c>
      <c r="L41" s="37">
        <f t="shared" si="21"/>
        <v>882.06</v>
      </c>
      <c r="M41" s="46">
        <f t="shared" si="22"/>
        <v>1233.3399999999999</v>
      </c>
      <c r="N41" s="37">
        <v>6.4</v>
      </c>
      <c r="O41" s="37">
        <f t="shared" si="23"/>
        <v>64</v>
      </c>
      <c r="P41" s="145">
        <f t="shared" si="12"/>
        <v>101.26582278481011</v>
      </c>
      <c r="Q41" s="37">
        <v>65.09</v>
      </c>
      <c r="R41" s="145">
        <f t="shared" si="13"/>
        <v>98.41245842153009</v>
      </c>
      <c r="S41" s="37">
        <v>12.67</v>
      </c>
      <c r="T41" s="37">
        <f t="shared" si="24"/>
        <v>63.35</v>
      </c>
      <c r="U41" s="145">
        <f t="shared" si="14"/>
        <v>100.3961965134707</v>
      </c>
      <c r="V41" s="37">
        <v>10.220000000000001</v>
      </c>
      <c r="W41" s="37">
        <f t="shared" si="25"/>
        <v>30.660000000000004</v>
      </c>
      <c r="X41" s="145">
        <f t="shared" si="15"/>
        <v>95.962441314553999</v>
      </c>
      <c r="Y41" s="37">
        <v>129.4</v>
      </c>
      <c r="Z41" s="145">
        <f t="shared" si="16"/>
        <v>101.97809126014658</v>
      </c>
      <c r="AA41" s="37">
        <v>302.77999999999997</v>
      </c>
      <c r="AB41" s="38">
        <f t="shared" si="26"/>
        <v>908.33999999999992</v>
      </c>
      <c r="AC41" s="49">
        <f t="shared" si="17"/>
        <v>102.9793891572002</v>
      </c>
      <c r="AD41" s="46">
        <f t="shared" si="27"/>
        <v>1260.8399999999999</v>
      </c>
      <c r="AE41" s="51">
        <f t="shared" si="28"/>
        <v>102.22971767720175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</row>
    <row r="42" spans="1:111" s="38" customFormat="1" ht="23.25" thickBot="1" x14ac:dyDescent="0.3">
      <c r="A42" s="87">
        <f t="shared" si="29"/>
        <v>41</v>
      </c>
      <c r="B42" s="44" t="s">
        <v>51</v>
      </c>
      <c r="C42" s="37">
        <v>5.71</v>
      </c>
      <c r="D42" s="37">
        <f t="shared" si="18"/>
        <v>57.1</v>
      </c>
      <c r="E42" s="37">
        <v>71.819999999999993</v>
      </c>
      <c r="F42" s="37">
        <v>14.18</v>
      </c>
      <c r="G42" s="37">
        <f t="shared" si="19"/>
        <v>70.900000000000006</v>
      </c>
      <c r="H42" s="37">
        <v>11.75</v>
      </c>
      <c r="I42" s="37">
        <f t="shared" si="20"/>
        <v>35.25</v>
      </c>
      <c r="J42" s="37">
        <v>111.62</v>
      </c>
      <c r="K42" s="37">
        <v>405.24</v>
      </c>
      <c r="L42" s="37">
        <f t="shared" si="21"/>
        <v>1215.72</v>
      </c>
      <c r="M42" s="46">
        <f t="shared" si="22"/>
        <v>1562.41</v>
      </c>
      <c r="N42" s="37">
        <v>5.67</v>
      </c>
      <c r="O42" s="37">
        <f t="shared" si="23"/>
        <v>56.7</v>
      </c>
      <c r="P42" s="145">
        <f t="shared" si="12"/>
        <v>99.299474605954458</v>
      </c>
      <c r="Q42" s="37">
        <v>72.81</v>
      </c>
      <c r="R42" s="145">
        <f t="shared" si="13"/>
        <v>101.37844611528823</v>
      </c>
      <c r="S42" s="37">
        <v>14.25</v>
      </c>
      <c r="T42" s="37">
        <f t="shared" si="24"/>
        <v>71.25</v>
      </c>
      <c r="U42" s="145">
        <f t="shared" si="14"/>
        <v>100.49365303244005</v>
      </c>
      <c r="V42" s="37">
        <v>12.24</v>
      </c>
      <c r="W42" s="37">
        <f t="shared" si="25"/>
        <v>36.72</v>
      </c>
      <c r="X42" s="145">
        <f t="shared" si="15"/>
        <v>104.17021276595744</v>
      </c>
      <c r="Y42" s="37">
        <v>110.95</v>
      </c>
      <c r="Z42" s="145">
        <f t="shared" si="16"/>
        <v>99.399749148898039</v>
      </c>
      <c r="AA42" s="37">
        <v>432.14</v>
      </c>
      <c r="AB42" s="38">
        <f t="shared" si="26"/>
        <v>1296.42</v>
      </c>
      <c r="AC42" s="49">
        <f t="shared" si="17"/>
        <v>106.6380416543283</v>
      </c>
      <c r="AD42" s="46">
        <f t="shared" si="27"/>
        <v>1644.8500000000001</v>
      </c>
      <c r="AE42" s="51">
        <f t="shared" si="28"/>
        <v>105.27646392432204</v>
      </c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</row>
    <row r="43" spans="1:111" s="38" customFormat="1" ht="15.75" thickBot="1" x14ac:dyDescent="0.3">
      <c r="A43" s="87">
        <f t="shared" si="29"/>
        <v>42</v>
      </c>
      <c r="B43" s="44" t="s">
        <v>88</v>
      </c>
      <c r="C43" s="37">
        <v>6.92</v>
      </c>
      <c r="D43" s="37">
        <f t="shared" si="18"/>
        <v>69.2</v>
      </c>
      <c r="E43" s="37">
        <v>81.33</v>
      </c>
      <c r="F43" s="37">
        <v>12.95</v>
      </c>
      <c r="G43" s="37">
        <f t="shared" si="19"/>
        <v>64.75</v>
      </c>
      <c r="H43" s="37">
        <v>12.5</v>
      </c>
      <c r="I43" s="37">
        <f t="shared" si="20"/>
        <v>37.5</v>
      </c>
      <c r="J43" s="37">
        <v>153.66</v>
      </c>
      <c r="K43" s="37">
        <v>452.22</v>
      </c>
      <c r="L43" s="37">
        <f t="shared" si="21"/>
        <v>1356.66</v>
      </c>
      <c r="M43" s="46">
        <f t="shared" si="22"/>
        <v>1763.1000000000001</v>
      </c>
      <c r="N43" s="37">
        <v>7.28</v>
      </c>
      <c r="O43" s="37">
        <f t="shared" si="23"/>
        <v>72.8</v>
      </c>
      <c r="P43" s="145">
        <f t="shared" si="12"/>
        <v>105.2023121387283</v>
      </c>
      <c r="Q43" s="37">
        <v>79.260000000000005</v>
      </c>
      <c r="R43" s="145">
        <f t="shared" si="13"/>
        <v>97.454813721873862</v>
      </c>
      <c r="S43" s="37">
        <v>13.03</v>
      </c>
      <c r="T43" s="37">
        <f t="shared" si="24"/>
        <v>65.149999999999991</v>
      </c>
      <c r="U43" s="145">
        <f t="shared" si="14"/>
        <v>100.6177606177606</v>
      </c>
      <c r="V43" s="37">
        <v>13.15</v>
      </c>
      <c r="W43" s="37">
        <f t="shared" si="25"/>
        <v>39.450000000000003</v>
      </c>
      <c r="X43" s="145">
        <f t="shared" si="15"/>
        <v>105.2</v>
      </c>
      <c r="Y43" s="37">
        <v>156.13999999999999</v>
      </c>
      <c r="Z43" s="145">
        <f t="shared" si="16"/>
        <v>101.6139528829884</v>
      </c>
      <c r="AA43" s="37">
        <v>468.16</v>
      </c>
      <c r="AB43" s="38">
        <f t="shared" si="26"/>
        <v>1404.48</v>
      </c>
      <c r="AC43" s="49">
        <f t="shared" si="17"/>
        <v>103.52483304586262</v>
      </c>
      <c r="AD43" s="46">
        <f t="shared" si="27"/>
        <v>1817.28</v>
      </c>
      <c r="AE43" s="51">
        <f t="shared" si="28"/>
        <v>103.07299642674835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</row>
    <row r="44" spans="1:111" s="38" customFormat="1" ht="15.75" thickBot="1" x14ac:dyDescent="0.3">
      <c r="A44" s="87">
        <f t="shared" si="29"/>
        <v>43</v>
      </c>
      <c r="B44" s="44" t="s">
        <v>72</v>
      </c>
      <c r="C44" s="37">
        <v>5.71</v>
      </c>
      <c r="D44" s="37">
        <f t="shared" si="18"/>
        <v>57.1</v>
      </c>
      <c r="E44" s="37">
        <v>70.010000000000005</v>
      </c>
      <c r="F44" s="37">
        <v>14.56</v>
      </c>
      <c r="G44" s="37">
        <f t="shared" si="19"/>
        <v>72.8</v>
      </c>
      <c r="H44" s="37">
        <v>10.91</v>
      </c>
      <c r="I44" s="37">
        <f t="shared" si="20"/>
        <v>32.730000000000004</v>
      </c>
      <c r="J44" s="37">
        <v>118.99</v>
      </c>
      <c r="K44" s="37">
        <v>334.72</v>
      </c>
      <c r="L44" s="37">
        <f t="shared" si="21"/>
        <v>1004.1600000000001</v>
      </c>
      <c r="M44" s="46">
        <f t="shared" si="22"/>
        <v>1355.7900000000002</v>
      </c>
      <c r="N44" s="37">
        <v>5.93</v>
      </c>
      <c r="O44" s="37">
        <f t="shared" si="23"/>
        <v>59.3</v>
      </c>
      <c r="P44" s="145">
        <f t="shared" si="12"/>
        <v>103.85288966725044</v>
      </c>
      <c r="Q44" s="37">
        <v>70.040000000000006</v>
      </c>
      <c r="R44" s="145">
        <f t="shared" si="13"/>
        <v>100.04285102128267</v>
      </c>
      <c r="S44" s="37">
        <v>14.31</v>
      </c>
      <c r="T44" s="37">
        <f t="shared" si="24"/>
        <v>71.55</v>
      </c>
      <c r="U44" s="145">
        <f t="shared" si="14"/>
        <v>98.282967032967022</v>
      </c>
      <c r="V44" s="37">
        <v>10.96</v>
      </c>
      <c r="W44" s="37">
        <f t="shared" si="25"/>
        <v>32.880000000000003</v>
      </c>
      <c r="X44" s="145">
        <f t="shared" si="15"/>
        <v>100.45829514207149</v>
      </c>
      <c r="Y44" s="37">
        <v>107.27</v>
      </c>
      <c r="Z44" s="145">
        <f t="shared" si="16"/>
        <v>90.150432809479781</v>
      </c>
      <c r="AA44" s="37">
        <v>362.72</v>
      </c>
      <c r="AB44" s="38">
        <f t="shared" si="26"/>
        <v>1088.1600000000001</v>
      </c>
      <c r="AC44" s="49">
        <f t="shared" si="17"/>
        <v>108.36520076481835</v>
      </c>
      <c r="AD44" s="46">
        <f t="shared" si="27"/>
        <v>1429.2</v>
      </c>
      <c r="AE44" s="51">
        <f t="shared" si="28"/>
        <v>105.41455535149247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</row>
    <row r="45" spans="1:111" s="38" customFormat="1" ht="15.75" thickBot="1" x14ac:dyDescent="0.3">
      <c r="A45" s="87">
        <f t="shared" si="29"/>
        <v>44</v>
      </c>
      <c r="B45" s="44" t="s">
        <v>55</v>
      </c>
      <c r="C45" s="37">
        <v>6.54</v>
      </c>
      <c r="D45" s="37">
        <f t="shared" si="18"/>
        <v>65.400000000000006</v>
      </c>
      <c r="E45" s="37">
        <v>82.86</v>
      </c>
      <c r="F45" s="37">
        <v>10.57</v>
      </c>
      <c r="G45" s="37">
        <f t="shared" si="19"/>
        <v>52.85</v>
      </c>
      <c r="H45" s="37">
        <v>11.12</v>
      </c>
      <c r="I45" s="37">
        <f t="shared" si="20"/>
        <v>33.36</v>
      </c>
      <c r="J45" s="37">
        <v>106.1</v>
      </c>
      <c r="K45" s="37">
        <v>342.38</v>
      </c>
      <c r="L45" s="37">
        <f t="shared" si="21"/>
        <v>1027.1399999999999</v>
      </c>
      <c r="M45" s="46">
        <f t="shared" si="22"/>
        <v>1367.7099999999998</v>
      </c>
      <c r="N45" s="37">
        <v>7</v>
      </c>
      <c r="O45" s="37">
        <f t="shared" si="23"/>
        <v>70</v>
      </c>
      <c r="P45" s="145">
        <f t="shared" si="12"/>
        <v>107.03363914373088</v>
      </c>
      <c r="Q45" s="37">
        <v>87.52</v>
      </c>
      <c r="R45" s="145">
        <f t="shared" si="13"/>
        <v>105.62394400193097</v>
      </c>
      <c r="S45" s="37">
        <v>10.9</v>
      </c>
      <c r="T45" s="37">
        <f t="shared" si="24"/>
        <v>54.5</v>
      </c>
      <c r="U45" s="145">
        <f t="shared" si="14"/>
        <v>103.12204351939451</v>
      </c>
      <c r="V45" s="37">
        <v>11.22</v>
      </c>
      <c r="W45" s="37">
        <f t="shared" si="25"/>
        <v>33.660000000000004</v>
      </c>
      <c r="X45" s="145">
        <f t="shared" si="15"/>
        <v>100.89928057553959</v>
      </c>
      <c r="Y45" s="37">
        <v>97.81</v>
      </c>
      <c r="Z45" s="145">
        <f t="shared" si="16"/>
        <v>92.186616399623006</v>
      </c>
      <c r="AA45" s="37">
        <v>349.54</v>
      </c>
      <c r="AB45" s="38">
        <f t="shared" si="26"/>
        <v>1048.6200000000001</v>
      </c>
      <c r="AC45" s="49">
        <f t="shared" si="17"/>
        <v>102.09124364740933</v>
      </c>
      <c r="AD45" s="46">
        <f t="shared" si="27"/>
        <v>1392.1100000000001</v>
      </c>
      <c r="AE45" s="51">
        <f t="shared" si="28"/>
        <v>101.78400391895946</v>
      </c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</row>
    <row r="46" spans="1:111" s="38" customFormat="1" ht="15.75" thickBot="1" x14ac:dyDescent="0.3">
      <c r="A46" s="87">
        <f t="shared" si="29"/>
        <v>45</v>
      </c>
      <c r="B46" s="44" t="s">
        <v>32</v>
      </c>
      <c r="C46" s="37">
        <v>8.1300000000000008</v>
      </c>
      <c r="D46" s="37">
        <f t="shared" si="18"/>
        <v>81.300000000000011</v>
      </c>
      <c r="E46" s="37">
        <v>83.82</v>
      </c>
      <c r="F46" s="37">
        <v>16.170000000000002</v>
      </c>
      <c r="G46" s="37">
        <f t="shared" si="19"/>
        <v>80.850000000000009</v>
      </c>
      <c r="H46" s="37">
        <v>13.98</v>
      </c>
      <c r="I46" s="37">
        <f t="shared" si="20"/>
        <v>41.94</v>
      </c>
      <c r="J46" s="37">
        <v>120.05</v>
      </c>
      <c r="K46" s="37">
        <v>342.53</v>
      </c>
      <c r="L46" s="37">
        <f t="shared" si="21"/>
        <v>1027.5899999999999</v>
      </c>
      <c r="M46" s="46">
        <f t="shared" si="22"/>
        <v>1435.55</v>
      </c>
      <c r="N46" s="37">
        <v>8.2899999999999991</v>
      </c>
      <c r="O46" s="37">
        <f t="shared" si="23"/>
        <v>82.899999999999991</v>
      </c>
      <c r="P46" s="145">
        <f t="shared" si="12"/>
        <v>101.96801968019678</v>
      </c>
      <c r="Q46" s="37">
        <v>83.32</v>
      </c>
      <c r="R46" s="145">
        <f t="shared" si="13"/>
        <v>99.403483655452163</v>
      </c>
      <c r="S46" s="37">
        <v>16.57</v>
      </c>
      <c r="T46" s="37">
        <f t="shared" si="24"/>
        <v>82.85</v>
      </c>
      <c r="U46" s="145">
        <f t="shared" si="14"/>
        <v>102.47371675943103</v>
      </c>
      <c r="V46" s="37">
        <v>13.93</v>
      </c>
      <c r="W46" s="37">
        <f t="shared" si="25"/>
        <v>41.79</v>
      </c>
      <c r="X46" s="145">
        <f t="shared" si="15"/>
        <v>99.64234620886981</v>
      </c>
      <c r="Y46" s="37">
        <v>122.75</v>
      </c>
      <c r="Z46" s="145">
        <f t="shared" si="16"/>
        <v>102.24906289046231</v>
      </c>
      <c r="AA46" s="37">
        <v>367.88</v>
      </c>
      <c r="AB46" s="38">
        <f t="shared" si="26"/>
        <v>1103.6399999999999</v>
      </c>
      <c r="AC46" s="49">
        <f t="shared" si="17"/>
        <v>107.40081160774237</v>
      </c>
      <c r="AD46" s="46">
        <f t="shared" si="27"/>
        <v>1517.2499999999998</v>
      </c>
      <c r="AE46" s="51">
        <f t="shared" si="28"/>
        <v>105.69119849535021</v>
      </c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</row>
    <row r="47" spans="1:111" s="38" customFormat="1" ht="15.75" thickBot="1" x14ac:dyDescent="0.3">
      <c r="A47" s="87">
        <f t="shared" si="29"/>
        <v>46</v>
      </c>
      <c r="B47" s="44" t="s">
        <v>73</v>
      </c>
      <c r="C47" s="37">
        <v>6.96</v>
      </c>
      <c r="D47" s="37">
        <f t="shared" si="18"/>
        <v>69.599999999999994</v>
      </c>
      <c r="E47" s="37">
        <v>63.38</v>
      </c>
      <c r="F47" s="37">
        <v>14.69</v>
      </c>
      <c r="G47" s="37">
        <f t="shared" si="19"/>
        <v>73.45</v>
      </c>
      <c r="H47" s="37">
        <v>12.26</v>
      </c>
      <c r="I47" s="37">
        <f t="shared" si="20"/>
        <v>36.78</v>
      </c>
      <c r="J47" s="37">
        <v>106.75</v>
      </c>
      <c r="K47" s="37">
        <v>475.07</v>
      </c>
      <c r="L47" s="37">
        <f t="shared" si="21"/>
        <v>1425.21</v>
      </c>
      <c r="M47" s="46">
        <f t="shared" si="22"/>
        <v>1775.17</v>
      </c>
      <c r="N47" s="37">
        <v>7.37</v>
      </c>
      <c r="O47" s="37">
        <f t="shared" si="23"/>
        <v>73.7</v>
      </c>
      <c r="P47" s="145">
        <f t="shared" si="12"/>
        <v>105.89080459770118</v>
      </c>
      <c r="Q47" s="37">
        <v>64.73</v>
      </c>
      <c r="R47" s="145">
        <f t="shared" si="13"/>
        <v>102.13000946670874</v>
      </c>
      <c r="S47" s="37">
        <v>16.68</v>
      </c>
      <c r="T47" s="37">
        <f t="shared" si="24"/>
        <v>83.4</v>
      </c>
      <c r="U47" s="145">
        <f t="shared" si="14"/>
        <v>113.54663036078965</v>
      </c>
      <c r="V47" s="37">
        <v>13.79</v>
      </c>
      <c r="W47" s="37">
        <f t="shared" si="25"/>
        <v>41.37</v>
      </c>
      <c r="X47" s="145">
        <f t="shared" si="15"/>
        <v>112.4796084828711</v>
      </c>
      <c r="Y47" s="37">
        <v>102.32</v>
      </c>
      <c r="Z47" s="145">
        <f t="shared" si="16"/>
        <v>95.850117096018721</v>
      </c>
      <c r="AA47" s="37">
        <v>498.73</v>
      </c>
      <c r="AB47" s="38">
        <f t="shared" si="26"/>
        <v>1496.19</v>
      </c>
      <c r="AC47" s="49">
        <f t="shared" si="17"/>
        <v>104.98031868987727</v>
      </c>
      <c r="AD47" s="46">
        <f t="shared" si="27"/>
        <v>1861.71</v>
      </c>
      <c r="AE47" s="51">
        <f t="shared" si="28"/>
        <v>104.87502605384273</v>
      </c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</row>
    <row r="48" spans="1:111" s="38" customFormat="1" ht="15.75" thickBot="1" x14ac:dyDescent="0.3">
      <c r="A48" s="87">
        <f t="shared" si="29"/>
        <v>47</v>
      </c>
      <c r="B48" s="44" t="s">
        <v>74</v>
      </c>
      <c r="C48" s="37">
        <v>5.85</v>
      </c>
      <c r="D48" s="37">
        <f t="shared" si="18"/>
        <v>58.5</v>
      </c>
      <c r="E48" s="37">
        <v>58.15</v>
      </c>
      <c r="F48" s="37">
        <v>16.420000000000002</v>
      </c>
      <c r="G48" s="37">
        <f t="shared" si="19"/>
        <v>82.100000000000009</v>
      </c>
      <c r="H48" s="37">
        <v>17.11</v>
      </c>
      <c r="I48" s="37">
        <f t="shared" si="20"/>
        <v>51.33</v>
      </c>
      <c r="J48" s="37">
        <v>97.63</v>
      </c>
      <c r="K48" s="37">
        <v>562.49</v>
      </c>
      <c r="L48" s="37">
        <f t="shared" si="21"/>
        <v>1687.47</v>
      </c>
      <c r="M48" s="46">
        <f t="shared" si="22"/>
        <v>2035.18</v>
      </c>
      <c r="N48" s="37">
        <v>5.33</v>
      </c>
      <c r="O48" s="37">
        <f t="shared" si="23"/>
        <v>53.3</v>
      </c>
      <c r="P48" s="145">
        <f t="shared" si="12"/>
        <v>91.111111111111114</v>
      </c>
      <c r="Q48" s="37">
        <v>70.05</v>
      </c>
      <c r="R48" s="145">
        <f t="shared" si="13"/>
        <v>120.46431642304385</v>
      </c>
      <c r="S48" s="37">
        <v>14.69</v>
      </c>
      <c r="T48" s="37">
        <f t="shared" si="24"/>
        <v>73.45</v>
      </c>
      <c r="U48" s="145">
        <f t="shared" si="14"/>
        <v>89.464068209500596</v>
      </c>
      <c r="V48" s="37">
        <v>14.96</v>
      </c>
      <c r="W48" s="37">
        <f t="shared" si="25"/>
        <v>44.88</v>
      </c>
      <c r="X48" s="145">
        <f t="shared" si="15"/>
        <v>87.434248977206323</v>
      </c>
      <c r="Y48" s="37">
        <v>100.68</v>
      </c>
      <c r="Z48" s="145">
        <f t="shared" si="16"/>
        <v>103.12403974188263</v>
      </c>
      <c r="AA48" s="37">
        <v>436.96</v>
      </c>
      <c r="AB48" s="38">
        <f t="shared" si="26"/>
        <v>1310.8799999999999</v>
      </c>
      <c r="AC48" s="49">
        <f t="shared" si="17"/>
        <v>77.683158811712204</v>
      </c>
      <c r="AD48" s="46">
        <f t="shared" si="27"/>
        <v>1653.2399999999998</v>
      </c>
      <c r="AE48" s="51">
        <f t="shared" si="28"/>
        <v>81.233109602099063</v>
      </c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</row>
    <row r="49" spans="1:111" s="38" customFormat="1" ht="15.75" thickBot="1" x14ac:dyDescent="0.3">
      <c r="A49" s="87">
        <f t="shared" si="29"/>
        <v>48</v>
      </c>
      <c r="B49" s="44" t="s">
        <v>84</v>
      </c>
      <c r="C49" s="37">
        <v>8.83</v>
      </c>
      <c r="D49" s="37">
        <f t="shared" si="18"/>
        <v>88.3</v>
      </c>
      <c r="E49" s="37">
        <v>103.24</v>
      </c>
      <c r="F49" s="37">
        <v>17.309999999999999</v>
      </c>
      <c r="G49" s="37">
        <f t="shared" si="19"/>
        <v>86.55</v>
      </c>
      <c r="H49" s="37">
        <v>12.56</v>
      </c>
      <c r="I49" s="37">
        <f t="shared" si="20"/>
        <v>37.68</v>
      </c>
      <c r="J49" s="37">
        <v>117.93</v>
      </c>
      <c r="K49" s="37">
        <v>521.09</v>
      </c>
      <c r="L49" s="37">
        <f t="shared" si="21"/>
        <v>1563.27</v>
      </c>
      <c r="M49" s="46">
        <f t="shared" si="22"/>
        <v>1996.97</v>
      </c>
      <c r="N49" s="37">
        <v>9.94</v>
      </c>
      <c r="O49" s="37">
        <f t="shared" si="23"/>
        <v>99.399999999999991</v>
      </c>
      <c r="P49" s="145">
        <f t="shared" si="12"/>
        <v>112.57078142695356</v>
      </c>
      <c r="Q49" s="37">
        <v>101.06</v>
      </c>
      <c r="R49" s="145">
        <f t="shared" si="13"/>
        <v>97.888415342890355</v>
      </c>
      <c r="S49" s="37">
        <v>16.53</v>
      </c>
      <c r="T49" s="37">
        <f t="shared" si="24"/>
        <v>82.65</v>
      </c>
      <c r="U49" s="145">
        <f t="shared" si="14"/>
        <v>95.493934142114384</v>
      </c>
      <c r="V49" s="37">
        <v>16.77</v>
      </c>
      <c r="W49" s="37">
        <f t="shared" si="25"/>
        <v>50.31</v>
      </c>
      <c r="X49" s="145">
        <f t="shared" si="15"/>
        <v>133.51910828025478</v>
      </c>
      <c r="Y49" s="37">
        <v>143.88</v>
      </c>
      <c r="Z49" s="145">
        <f t="shared" si="16"/>
        <v>122.00457898753496</v>
      </c>
      <c r="AA49" s="37">
        <v>531.04999999999995</v>
      </c>
      <c r="AB49" s="38">
        <f t="shared" si="26"/>
        <v>1593.1499999999999</v>
      </c>
      <c r="AC49" s="49">
        <f t="shared" si="17"/>
        <v>101.91137807288568</v>
      </c>
      <c r="AD49" s="46">
        <f t="shared" si="27"/>
        <v>2070.4499999999998</v>
      </c>
      <c r="AE49" s="51">
        <f t="shared" si="28"/>
        <v>103.6795745554515</v>
      </c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</row>
    <row r="50" spans="1:111" s="38" customFormat="1" ht="23.25" thickBot="1" x14ac:dyDescent="0.3">
      <c r="A50" s="87">
        <f t="shared" si="29"/>
        <v>49</v>
      </c>
      <c r="B50" s="44" t="s">
        <v>48</v>
      </c>
      <c r="C50" s="37">
        <v>5.75</v>
      </c>
      <c r="D50" s="37">
        <f t="shared" si="18"/>
        <v>57.5</v>
      </c>
      <c r="E50" s="37">
        <v>75.44</v>
      </c>
      <c r="F50" s="37">
        <v>15.58</v>
      </c>
      <c r="G50" s="37">
        <f t="shared" si="19"/>
        <v>77.900000000000006</v>
      </c>
      <c r="H50" s="37">
        <v>13.09</v>
      </c>
      <c r="I50" s="37">
        <f t="shared" si="20"/>
        <v>39.269999999999996</v>
      </c>
      <c r="J50" s="37">
        <v>130.86000000000001</v>
      </c>
      <c r="K50" s="37">
        <v>392.26</v>
      </c>
      <c r="L50" s="37">
        <f t="shared" si="21"/>
        <v>1176.78</v>
      </c>
      <c r="M50" s="46">
        <f t="shared" si="22"/>
        <v>1557.75</v>
      </c>
      <c r="N50" s="37">
        <v>5.94</v>
      </c>
      <c r="O50" s="37">
        <f t="shared" si="23"/>
        <v>59.400000000000006</v>
      </c>
      <c r="P50" s="145">
        <f t="shared" si="12"/>
        <v>103.30434782608697</v>
      </c>
      <c r="Q50" s="37">
        <v>74.84</v>
      </c>
      <c r="R50" s="145">
        <f t="shared" si="13"/>
        <v>99.204665959703092</v>
      </c>
      <c r="S50" s="37">
        <v>15.58</v>
      </c>
      <c r="T50" s="37">
        <f t="shared" si="24"/>
        <v>77.900000000000006</v>
      </c>
      <c r="U50" s="145">
        <f t="shared" si="14"/>
        <v>100</v>
      </c>
      <c r="V50" s="37">
        <v>13.74</v>
      </c>
      <c r="W50" s="37">
        <f t="shared" si="25"/>
        <v>41.22</v>
      </c>
      <c r="X50" s="145">
        <f t="shared" si="15"/>
        <v>104.96562261268146</v>
      </c>
      <c r="Y50" s="37">
        <v>125.09</v>
      </c>
      <c r="Z50" s="145">
        <f t="shared" si="16"/>
        <v>95.59070762647103</v>
      </c>
      <c r="AA50" s="37">
        <v>367.32</v>
      </c>
      <c r="AB50" s="38">
        <f t="shared" si="26"/>
        <v>1101.96</v>
      </c>
      <c r="AC50" s="49">
        <f t="shared" si="17"/>
        <v>93.641972161321576</v>
      </c>
      <c r="AD50" s="46">
        <f t="shared" si="27"/>
        <v>1480.41</v>
      </c>
      <c r="AE50" s="51">
        <f t="shared" si="28"/>
        <v>95.035146846413099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</row>
    <row r="51" spans="1:111" s="38" customFormat="1" ht="23.25" thickBot="1" x14ac:dyDescent="0.3">
      <c r="A51" s="87">
        <f t="shared" si="29"/>
        <v>50</v>
      </c>
      <c r="B51" s="44" t="s">
        <v>25</v>
      </c>
      <c r="C51" s="37">
        <v>4.8899999999999997</v>
      </c>
      <c r="D51" s="37">
        <f t="shared" si="18"/>
        <v>48.9</v>
      </c>
      <c r="E51" s="37">
        <v>78.27</v>
      </c>
      <c r="F51" s="37">
        <v>13.41</v>
      </c>
      <c r="G51" s="37">
        <f t="shared" si="19"/>
        <v>67.05</v>
      </c>
      <c r="H51" s="37">
        <v>9.09</v>
      </c>
      <c r="I51" s="37">
        <f t="shared" si="20"/>
        <v>27.27</v>
      </c>
      <c r="J51" s="37">
        <v>100.41</v>
      </c>
      <c r="K51" s="37">
        <v>695.59</v>
      </c>
      <c r="L51" s="37">
        <f t="shared" si="21"/>
        <v>2086.77</v>
      </c>
      <c r="M51" s="46">
        <f t="shared" si="22"/>
        <v>2408.67</v>
      </c>
      <c r="N51" s="37">
        <v>5.04</v>
      </c>
      <c r="O51" s="37">
        <f t="shared" si="23"/>
        <v>50.4</v>
      </c>
      <c r="P51" s="145">
        <f t="shared" si="12"/>
        <v>103.06748466257669</v>
      </c>
      <c r="Q51" s="37">
        <v>79.209999999999994</v>
      </c>
      <c r="R51" s="145">
        <f t="shared" si="13"/>
        <v>101.20097099782804</v>
      </c>
      <c r="S51" s="37">
        <v>12.93</v>
      </c>
      <c r="T51" s="37">
        <f t="shared" si="24"/>
        <v>64.650000000000006</v>
      </c>
      <c r="U51" s="145">
        <f t="shared" si="14"/>
        <v>96.420581655481001</v>
      </c>
      <c r="V51" s="37">
        <v>9.11</v>
      </c>
      <c r="W51" s="37">
        <f t="shared" si="25"/>
        <v>27.33</v>
      </c>
      <c r="X51" s="145">
        <f t="shared" si="15"/>
        <v>100.22002200220021</v>
      </c>
      <c r="Y51" s="37">
        <v>98.69</v>
      </c>
      <c r="Z51" s="145">
        <f t="shared" si="16"/>
        <v>98.287023204860077</v>
      </c>
      <c r="AA51" s="37">
        <v>710.66</v>
      </c>
      <c r="AB51" s="38">
        <f t="shared" si="26"/>
        <v>2131.98</v>
      </c>
      <c r="AC51" s="49">
        <f t="shared" si="17"/>
        <v>102.16650613148551</v>
      </c>
      <c r="AD51" s="46">
        <f t="shared" si="27"/>
        <v>2452.2600000000002</v>
      </c>
      <c r="AE51" s="51">
        <f t="shared" si="28"/>
        <v>101.80971241390478</v>
      </c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</row>
    <row r="52" spans="1:111" s="38" customFormat="1" ht="23.25" thickBot="1" x14ac:dyDescent="0.3">
      <c r="A52" s="87">
        <f t="shared" si="29"/>
        <v>51</v>
      </c>
      <c r="B52" s="44" t="s">
        <v>17</v>
      </c>
      <c r="C52" s="37">
        <v>4.46</v>
      </c>
      <c r="D52" s="37">
        <f t="shared" si="18"/>
        <v>44.6</v>
      </c>
      <c r="E52" s="37">
        <v>63.88</v>
      </c>
      <c r="F52" s="37">
        <v>8.83</v>
      </c>
      <c r="G52" s="37">
        <f t="shared" si="19"/>
        <v>44.15</v>
      </c>
      <c r="H52" s="37">
        <v>7.88</v>
      </c>
      <c r="I52" s="37">
        <f t="shared" si="20"/>
        <v>23.64</v>
      </c>
      <c r="J52" s="37">
        <v>86.34</v>
      </c>
      <c r="K52" s="37">
        <v>374.09</v>
      </c>
      <c r="L52" s="37">
        <f t="shared" si="21"/>
        <v>1122.27</v>
      </c>
      <c r="M52" s="46">
        <f t="shared" si="22"/>
        <v>1384.88</v>
      </c>
      <c r="N52" s="37">
        <v>4.4800000000000004</v>
      </c>
      <c r="O52" s="37">
        <f t="shared" si="23"/>
        <v>44.800000000000004</v>
      </c>
      <c r="P52" s="145">
        <f t="shared" si="12"/>
        <v>100.44843049327355</v>
      </c>
      <c r="Q52" s="37">
        <v>63.43</v>
      </c>
      <c r="R52" s="145">
        <f t="shared" si="13"/>
        <v>99.295554164057606</v>
      </c>
      <c r="S52" s="37">
        <v>9.1199999999999992</v>
      </c>
      <c r="T52" s="37">
        <f t="shared" si="24"/>
        <v>45.599999999999994</v>
      </c>
      <c r="U52" s="145">
        <f t="shared" si="14"/>
        <v>103.2842582106455</v>
      </c>
      <c r="V52" s="37">
        <v>7.88</v>
      </c>
      <c r="W52" s="37">
        <f t="shared" si="25"/>
        <v>23.64</v>
      </c>
      <c r="X52" s="145">
        <f t="shared" si="15"/>
        <v>100</v>
      </c>
      <c r="Y52" s="37">
        <v>84.63</v>
      </c>
      <c r="Z52" s="145">
        <f t="shared" si="16"/>
        <v>98.019457956914508</v>
      </c>
      <c r="AA52" s="37">
        <v>383.91</v>
      </c>
      <c r="AB52" s="38">
        <f t="shared" si="26"/>
        <v>1151.73</v>
      </c>
      <c r="AC52" s="49">
        <f t="shared" si="17"/>
        <v>102.6250367558609</v>
      </c>
      <c r="AD52" s="46">
        <f t="shared" si="27"/>
        <v>1413.83</v>
      </c>
      <c r="AE52" s="51">
        <f t="shared" si="28"/>
        <v>102.09043382820171</v>
      </c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</row>
    <row r="53" spans="1:111" s="38" customFormat="1" ht="23.25" thickBot="1" x14ac:dyDescent="0.3">
      <c r="A53" s="87">
        <v>52</v>
      </c>
      <c r="B53" s="44" t="s">
        <v>91</v>
      </c>
      <c r="C53" s="37">
        <v>4.3600000000000003</v>
      </c>
      <c r="D53" s="37">
        <f t="shared" si="18"/>
        <v>43.6</v>
      </c>
      <c r="E53" s="37">
        <v>57.35</v>
      </c>
      <c r="F53" s="37">
        <v>14.08</v>
      </c>
      <c r="G53" s="37">
        <f t="shared" si="19"/>
        <v>70.400000000000006</v>
      </c>
      <c r="H53" s="37">
        <v>7.82</v>
      </c>
      <c r="I53" s="37">
        <f t="shared" si="20"/>
        <v>23.46</v>
      </c>
      <c r="J53" s="37">
        <v>61.07</v>
      </c>
      <c r="K53" s="37">
        <v>256.41000000000003</v>
      </c>
      <c r="L53" s="37">
        <f t="shared" si="21"/>
        <v>769.23</v>
      </c>
      <c r="M53" s="46">
        <f t="shared" si="22"/>
        <v>1025.1100000000001</v>
      </c>
      <c r="N53" s="37">
        <v>4.53</v>
      </c>
      <c r="O53" s="37">
        <f t="shared" si="23"/>
        <v>45.300000000000004</v>
      </c>
      <c r="P53" s="145">
        <f t="shared" si="12"/>
        <v>103.89908256880736</v>
      </c>
      <c r="Q53" s="37">
        <v>60.95</v>
      </c>
      <c r="R53" s="145">
        <f t="shared" si="13"/>
        <v>106.27724498692241</v>
      </c>
      <c r="S53" s="37">
        <v>14.35</v>
      </c>
      <c r="T53" s="37">
        <f t="shared" si="24"/>
        <v>71.75</v>
      </c>
      <c r="U53" s="145">
        <f t="shared" si="14"/>
        <v>101.91761363636363</v>
      </c>
      <c r="V53" s="37">
        <v>8.77</v>
      </c>
      <c r="W53" s="37">
        <f t="shared" si="25"/>
        <v>26.31</v>
      </c>
      <c r="X53" s="145">
        <f t="shared" si="15"/>
        <v>112.14833759590792</v>
      </c>
      <c r="Y53" s="37">
        <v>62.49</v>
      </c>
      <c r="Z53" s="145">
        <f t="shared" si="16"/>
        <v>102.32520058948748</v>
      </c>
      <c r="AA53" s="37">
        <v>280.91000000000003</v>
      </c>
      <c r="AB53" s="38">
        <f t="shared" si="26"/>
        <v>842.73</v>
      </c>
      <c r="AC53" s="49">
        <f t="shared" si="17"/>
        <v>109.55500955500956</v>
      </c>
      <c r="AD53" s="46">
        <f t="shared" si="27"/>
        <v>1109.53</v>
      </c>
      <c r="AE53" s="51">
        <f t="shared" si="28"/>
        <v>108.23521378193558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</row>
    <row r="54" spans="1:111" s="38" customFormat="1" ht="23.25" thickBot="1" x14ac:dyDescent="0.3">
      <c r="A54" s="87">
        <f t="shared" ref="A54:A89" si="30">ROW(A53)</f>
        <v>53</v>
      </c>
      <c r="B54" s="44" t="s">
        <v>89</v>
      </c>
      <c r="C54" s="37">
        <v>5.27</v>
      </c>
      <c r="D54" s="37">
        <f t="shared" si="18"/>
        <v>52.699999999999996</v>
      </c>
      <c r="E54" s="37">
        <v>74.3</v>
      </c>
      <c r="F54" s="37">
        <v>11.2</v>
      </c>
      <c r="G54" s="37">
        <f t="shared" si="19"/>
        <v>56</v>
      </c>
      <c r="H54" s="37">
        <v>11.12</v>
      </c>
      <c r="I54" s="37">
        <f t="shared" si="20"/>
        <v>33.36</v>
      </c>
      <c r="J54" s="37">
        <v>94.1</v>
      </c>
      <c r="K54" s="37">
        <v>240.12</v>
      </c>
      <c r="L54" s="37">
        <f t="shared" si="21"/>
        <v>720.36</v>
      </c>
      <c r="M54" s="46">
        <f t="shared" si="22"/>
        <v>1030.8200000000002</v>
      </c>
      <c r="N54" s="37">
        <v>5.1100000000000003</v>
      </c>
      <c r="O54" s="37">
        <f t="shared" si="23"/>
        <v>51.1</v>
      </c>
      <c r="P54" s="145">
        <f t="shared" si="12"/>
        <v>96.963946869070213</v>
      </c>
      <c r="Q54" s="37">
        <v>74.31</v>
      </c>
      <c r="R54" s="145">
        <f t="shared" si="13"/>
        <v>100.01345895020188</v>
      </c>
      <c r="S54" s="37">
        <v>10.98</v>
      </c>
      <c r="T54" s="37">
        <f t="shared" si="24"/>
        <v>54.900000000000006</v>
      </c>
      <c r="U54" s="145">
        <f t="shared" si="14"/>
        <v>98.035714285714292</v>
      </c>
      <c r="V54" s="37">
        <v>11.4</v>
      </c>
      <c r="W54" s="37">
        <f t="shared" si="25"/>
        <v>34.200000000000003</v>
      </c>
      <c r="X54" s="145">
        <f t="shared" si="15"/>
        <v>102.5179856115108</v>
      </c>
      <c r="Y54" s="37">
        <v>93.76</v>
      </c>
      <c r="Z54" s="145">
        <f t="shared" si="16"/>
        <v>99.638682252922436</v>
      </c>
      <c r="AA54" s="37">
        <v>271.79000000000002</v>
      </c>
      <c r="AB54" s="38">
        <f t="shared" si="26"/>
        <v>815.37000000000012</v>
      </c>
      <c r="AC54" s="49">
        <f t="shared" si="17"/>
        <v>113.18923871397637</v>
      </c>
      <c r="AD54" s="46">
        <f t="shared" si="27"/>
        <v>1123.6400000000001</v>
      </c>
      <c r="AE54" s="51">
        <f t="shared" si="28"/>
        <v>109.00448186880347</v>
      </c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</row>
    <row r="55" spans="1:111" s="38" customFormat="1" ht="23.25" thickBot="1" x14ac:dyDescent="0.3">
      <c r="A55" s="87">
        <f t="shared" si="30"/>
        <v>54</v>
      </c>
      <c r="B55" s="44" t="s">
        <v>81</v>
      </c>
      <c r="C55" s="37">
        <v>7.59</v>
      </c>
      <c r="D55" s="37">
        <f t="shared" si="18"/>
        <v>75.900000000000006</v>
      </c>
      <c r="E55" s="37">
        <v>76.83</v>
      </c>
      <c r="F55" s="37">
        <v>16</v>
      </c>
      <c r="G55" s="37">
        <f t="shared" si="19"/>
        <v>80</v>
      </c>
      <c r="H55" s="37">
        <v>13.93</v>
      </c>
      <c r="I55" s="37">
        <f t="shared" si="20"/>
        <v>41.79</v>
      </c>
      <c r="J55" s="37">
        <v>133.79</v>
      </c>
      <c r="K55" s="37">
        <v>331.14</v>
      </c>
      <c r="L55" s="37">
        <f t="shared" si="21"/>
        <v>993.42</v>
      </c>
      <c r="M55" s="46">
        <f t="shared" si="22"/>
        <v>1401.73</v>
      </c>
      <c r="N55" s="37">
        <v>7.55</v>
      </c>
      <c r="O55" s="37">
        <f t="shared" si="23"/>
        <v>75.5</v>
      </c>
      <c r="P55" s="145">
        <f t="shared" si="12"/>
        <v>99.472990777338595</v>
      </c>
      <c r="Q55" s="37">
        <v>77.3</v>
      </c>
      <c r="R55" s="145">
        <f t="shared" si="13"/>
        <v>100.61174020564883</v>
      </c>
      <c r="S55" s="37">
        <v>16.829999999999998</v>
      </c>
      <c r="T55" s="37">
        <f t="shared" si="24"/>
        <v>84.149999999999991</v>
      </c>
      <c r="U55" s="145">
        <f t="shared" si="14"/>
        <v>105.18749999999999</v>
      </c>
      <c r="V55" s="37">
        <v>14.4</v>
      </c>
      <c r="W55" s="37">
        <f t="shared" si="25"/>
        <v>43.2</v>
      </c>
      <c r="X55" s="145">
        <f t="shared" si="15"/>
        <v>103.37401292175163</v>
      </c>
      <c r="Y55" s="37">
        <v>129.32</v>
      </c>
      <c r="Z55" s="145">
        <f t="shared" si="16"/>
        <v>96.658943119814637</v>
      </c>
      <c r="AA55" s="37">
        <v>404.62</v>
      </c>
      <c r="AB55" s="38">
        <f t="shared" si="26"/>
        <v>1213.8600000000001</v>
      </c>
      <c r="AC55" s="49">
        <f t="shared" si="17"/>
        <v>122.19001026756055</v>
      </c>
      <c r="AD55" s="46">
        <f t="shared" si="27"/>
        <v>1623.3300000000002</v>
      </c>
      <c r="AE55" s="51">
        <f t="shared" si="28"/>
        <v>115.80903597697132</v>
      </c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</row>
    <row r="56" spans="1:111" s="38" customFormat="1" ht="15.75" thickBot="1" x14ac:dyDescent="0.3">
      <c r="A56" s="87">
        <f t="shared" si="30"/>
        <v>55</v>
      </c>
      <c r="B56" s="44" t="s">
        <v>28</v>
      </c>
      <c r="C56" s="37">
        <v>8.6300000000000008</v>
      </c>
      <c r="D56" s="37">
        <f t="shared" si="18"/>
        <v>86.300000000000011</v>
      </c>
      <c r="E56" s="37">
        <v>80.05</v>
      </c>
      <c r="F56" s="37">
        <v>23.6</v>
      </c>
      <c r="G56" s="37">
        <f t="shared" si="19"/>
        <v>118</v>
      </c>
      <c r="H56" s="37">
        <v>17.14</v>
      </c>
      <c r="I56" s="37">
        <f t="shared" si="20"/>
        <v>51.42</v>
      </c>
      <c r="J56" s="37">
        <v>138.82</v>
      </c>
      <c r="K56" s="37">
        <v>307.29000000000002</v>
      </c>
      <c r="L56" s="37">
        <f t="shared" si="21"/>
        <v>921.87000000000012</v>
      </c>
      <c r="M56" s="46">
        <f t="shared" si="22"/>
        <v>1396.46</v>
      </c>
      <c r="N56" s="37">
        <v>8.98</v>
      </c>
      <c r="O56" s="37">
        <f t="shared" si="23"/>
        <v>89.800000000000011</v>
      </c>
      <c r="P56" s="145">
        <f t="shared" si="12"/>
        <v>104.0556199304751</v>
      </c>
      <c r="Q56" s="37">
        <v>86.85</v>
      </c>
      <c r="R56" s="145">
        <f t="shared" si="13"/>
        <v>108.4946908182386</v>
      </c>
      <c r="S56" s="37">
        <v>24.43</v>
      </c>
      <c r="T56" s="37">
        <f t="shared" si="24"/>
        <v>122.15</v>
      </c>
      <c r="U56" s="145">
        <f t="shared" si="14"/>
        <v>103.51694915254237</v>
      </c>
      <c r="V56" s="37">
        <v>15.95</v>
      </c>
      <c r="W56" s="37">
        <f t="shared" si="25"/>
        <v>47.849999999999994</v>
      </c>
      <c r="X56" s="145">
        <f t="shared" si="15"/>
        <v>93.057176196032657</v>
      </c>
      <c r="Y56" s="37">
        <v>131.13999999999999</v>
      </c>
      <c r="Z56" s="145">
        <f t="shared" si="16"/>
        <v>94.46765595735485</v>
      </c>
      <c r="AA56" s="37">
        <v>386.63</v>
      </c>
      <c r="AB56" s="38">
        <f t="shared" si="26"/>
        <v>1159.8899999999999</v>
      </c>
      <c r="AC56" s="49">
        <f t="shared" si="17"/>
        <v>125.81925868072501</v>
      </c>
      <c r="AD56" s="46">
        <f t="shared" si="27"/>
        <v>1637.6799999999998</v>
      </c>
      <c r="AE56" s="51">
        <f t="shared" si="28"/>
        <v>117.27367772796929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</row>
    <row r="57" spans="1:111" s="38" customFormat="1" ht="15.75" thickBot="1" x14ac:dyDescent="0.3">
      <c r="A57" s="87">
        <f t="shared" si="30"/>
        <v>56</v>
      </c>
      <c r="B57" s="44" t="s">
        <v>58</v>
      </c>
      <c r="C57" s="37">
        <v>8.7100000000000009</v>
      </c>
      <c r="D57" s="37">
        <f t="shared" si="18"/>
        <v>87.100000000000009</v>
      </c>
      <c r="E57" s="37">
        <v>70.87</v>
      </c>
      <c r="F57" s="37">
        <v>30.97</v>
      </c>
      <c r="G57" s="37">
        <f t="shared" si="19"/>
        <v>154.85</v>
      </c>
      <c r="H57" s="37">
        <v>13.93</v>
      </c>
      <c r="I57" s="37">
        <f t="shared" si="20"/>
        <v>41.79</v>
      </c>
      <c r="J57" s="37">
        <v>114.7</v>
      </c>
      <c r="K57" s="37">
        <v>250.71</v>
      </c>
      <c r="L57" s="37">
        <f t="shared" si="21"/>
        <v>752.13</v>
      </c>
      <c r="M57" s="46">
        <f t="shared" si="22"/>
        <v>1221.44</v>
      </c>
      <c r="N57" s="37">
        <v>8.89</v>
      </c>
      <c r="O57" s="37">
        <f t="shared" si="23"/>
        <v>88.9</v>
      </c>
      <c r="P57" s="145">
        <f t="shared" si="12"/>
        <v>102.06659012629163</v>
      </c>
      <c r="Q57" s="37">
        <v>69.7</v>
      </c>
      <c r="R57" s="145">
        <f t="shared" si="13"/>
        <v>98.349089882884158</v>
      </c>
      <c r="S57" s="37">
        <v>26.71</v>
      </c>
      <c r="T57" s="37">
        <f t="shared" si="24"/>
        <v>133.55000000000001</v>
      </c>
      <c r="U57" s="145">
        <f t="shared" si="14"/>
        <v>86.244752986761398</v>
      </c>
      <c r="V57" s="37">
        <v>13.92</v>
      </c>
      <c r="W57" s="37">
        <f t="shared" si="25"/>
        <v>41.76</v>
      </c>
      <c r="X57" s="145">
        <f t="shared" si="15"/>
        <v>99.928212491026557</v>
      </c>
      <c r="Y57" s="37">
        <v>118.03</v>
      </c>
      <c r="Z57" s="145">
        <f t="shared" si="16"/>
        <v>102.90322580645162</v>
      </c>
      <c r="AA57" s="37">
        <v>253.6</v>
      </c>
      <c r="AB57" s="38">
        <f t="shared" si="26"/>
        <v>760.8</v>
      </c>
      <c r="AC57" s="49">
        <f t="shared" si="17"/>
        <v>101.15272625742891</v>
      </c>
      <c r="AD57" s="46">
        <f t="shared" si="27"/>
        <v>1212.74</v>
      </c>
      <c r="AE57" s="51">
        <f t="shared" si="28"/>
        <v>99.287725962798007</v>
      </c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</row>
    <row r="58" spans="1:111" s="38" customFormat="1" ht="23.25" thickBot="1" x14ac:dyDescent="0.3">
      <c r="A58" s="87">
        <f t="shared" si="30"/>
        <v>57</v>
      </c>
      <c r="B58" s="44" t="s">
        <v>63</v>
      </c>
      <c r="C58" s="37">
        <v>5.96</v>
      </c>
      <c r="D58" s="37">
        <f t="shared" si="18"/>
        <v>59.6</v>
      </c>
      <c r="E58" s="37">
        <v>63.99</v>
      </c>
      <c r="F58" s="37">
        <v>16.059999999999999</v>
      </c>
      <c r="G58" s="37">
        <f t="shared" si="19"/>
        <v>80.3</v>
      </c>
      <c r="H58" s="37">
        <v>10.01</v>
      </c>
      <c r="I58" s="37">
        <f t="shared" si="20"/>
        <v>30.03</v>
      </c>
      <c r="J58" s="37">
        <v>109.31</v>
      </c>
      <c r="K58" s="37">
        <v>251.43</v>
      </c>
      <c r="L58" s="37">
        <f t="shared" si="21"/>
        <v>754.29</v>
      </c>
      <c r="M58" s="46">
        <f t="shared" si="22"/>
        <v>1097.52</v>
      </c>
      <c r="N58" s="37">
        <v>7.43</v>
      </c>
      <c r="O58" s="37">
        <f t="shared" si="23"/>
        <v>74.3</v>
      </c>
      <c r="P58" s="145">
        <f t="shared" si="12"/>
        <v>124.66442953020133</v>
      </c>
      <c r="Q58" s="37">
        <v>61.75</v>
      </c>
      <c r="R58" s="145">
        <f t="shared" si="13"/>
        <v>96.499453039537414</v>
      </c>
      <c r="S58" s="37">
        <v>17.829999999999998</v>
      </c>
      <c r="T58" s="37">
        <f t="shared" si="24"/>
        <v>89.149999999999991</v>
      </c>
      <c r="U58" s="145">
        <f t="shared" si="14"/>
        <v>111.02117061021171</v>
      </c>
      <c r="V58" s="37">
        <v>12.04</v>
      </c>
      <c r="W58" s="37">
        <f t="shared" si="25"/>
        <v>36.119999999999997</v>
      </c>
      <c r="X58" s="145">
        <f t="shared" si="15"/>
        <v>120.27972027972027</v>
      </c>
      <c r="Y58" s="37">
        <v>102.47</v>
      </c>
      <c r="Z58" s="145">
        <f t="shared" si="16"/>
        <v>93.742567011252405</v>
      </c>
      <c r="AA58" s="37">
        <v>259.42</v>
      </c>
      <c r="AB58" s="38">
        <f t="shared" si="26"/>
        <v>778.26</v>
      </c>
      <c r="AC58" s="49">
        <f t="shared" si="17"/>
        <v>103.17782285327925</v>
      </c>
      <c r="AD58" s="46">
        <f t="shared" si="27"/>
        <v>1142.05</v>
      </c>
      <c r="AE58" s="51">
        <f t="shared" si="28"/>
        <v>104.05732925140316</v>
      </c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</row>
    <row r="59" spans="1:111" s="38" customFormat="1" ht="23.25" thickBot="1" x14ac:dyDescent="0.3">
      <c r="A59" s="87">
        <f t="shared" si="30"/>
        <v>58</v>
      </c>
      <c r="B59" s="44" t="s">
        <v>77</v>
      </c>
      <c r="C59" s="37">
        <v>6.1</v>
      </c>
      <c r="D59" s="37">
        <f t="shared" si="18"/>
        <v>61</v>
      </c>
      <c r="E59" s="37">
        <v>61.61</v>
      </c>
      <c r="F59" s="37">
        <v>13.15</v>
      </c>
      <c r="G59" s="37">
        <f t="shared" si="19"/>
        <v>65.75</v>
      </c>
      <c r="H59" s="37">
        <v>9.82</v>
      </c>
      <c r="I59" s="37">
        <f t="shared" si="20"/>
        <v>29.46</v>
      </c>
      <c r="J59" s="37">
        <v>135.88999999999999</v>
      </c>
      <c r="K59" s="37">
        <v>329.91</v>
      </c>
      <c r="L59" s="37">
        <f t="shared" si="21"/>
        <v>989.73</v>
      </c>
      <c r="M59" s="46">
        <f t="shared" si="22"/>
        <v>1343.44</v>
      </c>
      <c r="N59" s="37">
        <v>6.07</v>
      </c>
      <c r="O59" s="37">
        <f t="shared" si="23"/>
        <v>60.7</v>
      </c>
      <c r="P59" s="145">
        <f t="shared" si="12"/>
        <v>99.508196721311478</v>
      </c>
      <c r="Q59" s="37">
        <v>61.03</v>
      </c>
      <c r="R59" s="145">
        <f t="shared" si="13"/>
        <v>99.058594384028567</v>
      </c>
      <c r="S59" s="37">
        <v>13.21</v>
      </c>
      <c r="T59" s="37">
        <f t="shared" si="24"/>
        <v>66.050000000000011</v>
      </c>
      <c r="U59" s="145">
        <f t="shared" si="14"/>
        <v>100.45627376425857</v>
      </c>
      <c r="V59" s="37">
        <v>10.210000000000001</v>
      </c>
      <c r="W59" s="37">
        <f t="shared" si="25"/>
        <v>30.630000000000003</v>
      </c>
      <c r="X59" s="145">
        <f t="shared" si="15"/>
        <v>103.97148676171079</v>
      </c>
      <c r="Y59" s="37">
        <v>127.44</v>
      </c>
      <c r="Z59" s="145">
        <f t="shared" si="16"/>
        <v>93.781735227021869</v>
      </c>
      <c r="AA59" s="37">
        <v>339.33</v>
      </c>
      <c r="AB59" s="38">
        <f t="shared" si="26"/>
        <v>1017.99</v>
      </c>
      <c r="AC59" s="49">
        <f t="shared" si="17"/>
        <v>102.85532417932164</v>
      </c>
      <c r="AD59" s="46">
        <f t="shared" si="27"/>
        <v>1363.8400000000001</v>
      </c>
      <c r="AE59" s="51">
        <f t="shared" si="28"/>
        <v>101.51848984696005</v>
      </c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</row>
    <row r="60" spans="1:111" s="38" customFormat="1" ht="23.25" thickBot="1" x14ac:dyDescent="0.3">
      <c r="A60" s="87">
        <f t="shared" si="30"/>
        <v>59</v>
      </c>
      <c r="B60" s="44" t="s">
        <v>43</v>
      </c>
      <c r="C60" s="37">
        <v>8.07</v>
      </c>
      <c r="D60" s="37">
        <f t="shared" si="18"/>
        <v>80.7</v>
      </c>
      <c r="E60" s="37">
        <v>81.27</v>
      </c>
      <c r="F60" s="37">
        <v>21.67</v>
      </c>
      <c r="G60" s="37">
        <f t="shared" si="19"/>
        <v>108.35000000000001</v>
      </c>
      <c r="H60" s="37">
        <v>11.98</v>
      </c>
      <c r="I60" s="37">
        <f t="shared" si="20"/>
        <v>35.94</v>
      </c>
      <c r="J60" s="37">
        <v>100.89</v>
      </c>
      <c r="K60" s="37">
        <v>543.01</v>
      </c>
      <c r="L60" s="37">
        <f t="shared" si="21"/>
        <v>1629.03</v>
      </c>
      <c r="M60" s="46">
        <f t="shared" si="22"/>
        <v>2036.1799999999998</v>
      </c>
      <c r="N60" s="37">
        <v>8.02</v>
      </c>
      <c r="O60" s="37">
        <f t="shared" si="23"/>
        <v>80.199999999999989</v>
      </c>
      <c r="P60" s="145">
        <f t="shared" si="12"/>
        <v>99.380421313506801</v>
      </c>
      <c r="Q60" s="37">
        <v>89.14</v>
      </c>
      <c r="R60" s="145">
        <f t="shared" si="13"/>
        <v>109.68377014888644</v>
      </c>
      <c r="S60" s="37">
        <v>21.89</v>
      </c>
      <c r="T60" s="37">
        <f t="shared" si="24"/>
        <v>109.45</v>
      </c>
      <c r="U60" s="145">
        <f t="shared" si="14"/>
        <v>101.01522842639594</v>
      </c>
      <c r="V60" s="37">
        <v>11.88</v>
      </c>
      <c r="W60" s="37">
        <f t="shared" si="25"/>
        <v>35.64</v>
      </c>
      <c r="X60" s="145">
        <f t="shared" si="15"/>
        <v>99.165275459098496</v>
      </c>
      <c r="Y60" s="37">
        <v>105.97</v>
      </c>
      <c r="Z60" s="145">
        <f t="shared" si="16"/>
        <v>105.03518683714937</v>
      </c>
      <c r="AA60" s="37">
        <v>616.55999999999995</v>
      </c>
      <c r="AB60" s="38">
        <f t="shared" si="26"/>
        <v>1849.6799999999998</v>
      </c>
      <c r="AC60" s="49">
        <f t="shared" si="17"/>
        <v>113.5448702602162</v>
      </c>
      <c r="AD60" s="46">
        <f t="shared" si="27"/>
        <v>2270.08</v>
      </c>
      <c r="AE60" s="51">
        <f t="shared" si="28"/>
        <v>111.48719661326602</v>
      </c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</row>
    <row r="61" spans="1:111" s="38" customFormat="1" ht="34.5" thickBot="1" x14ac:dyDescent="0.3">
      <c r="A61" s="87">
        <f t="shared" si="30"/>
        <v>60</v>
      </c>
      <c r="B61" s="44" t="s">
        <v>46</v>
      </c>
      <c r="C61" s="37">
        <v>5.18</v>
      </c>
      <c r="D61" s="37">
        <f t="shared" si="18"/>
        <v>51.8</v>
      </c>
      <c r="E61" s="37">
        <v>60.98</v>
      </c>
      <c r="F61" s="37">
        <v>11.53</v>
      </c>
      <c r="G61" s="37">
        <f t="shared" si="19"/>
        <v>57.65</v>
      </c>
      <c r="H61" s="37">
        <v>7.19</v>
      </c>
      <c r="I61" s="37">
        <f t="shared" si="20"/>
        <v>21.57</v>
      </c>
      <c r="J61" s="37">
        <v>125.58</v>
      </c>
      <c r="K61" s="37">
        <v>426.67</v>
      </c>
      <c r="L61" s="37">
        <f t="shared" si="21"/>
        <v>1280.01</v>
      </c>
      <c r="M61" s="46">
        <f t="shared" si="22"/>
        <v>1597.59</v>
      </c>
      <c r="N61" s="37">
        <v>5.21</v>
      </c>
      <c r="O61" s="37">
        <f t="shared" si="23"/>
        <v>52.1</v>
      </c>
      <c r="P61" s="145">
        <f t="shared" si="12"/>
        <v>100.57915057915059</v>
      </c>
      <c r="Q61" s="37">
        <v>58.26</v>
      </c>
      <c r="R61" s="145">
        <f t="shared" si="13"/>
        <v>95.539521154476887</v>
      </c>
      <c r="S61" s="37">
        <v>11.4</v>
      </c>
      <c r="T61" s="37">
        <f t="shared" si="24"/>
        <v>57</v>
      </c>
      <c r="U61" s="145">
        <f t="shared" si="14"/>
        <v>98.872506504770158</v>
      </c>
      <c r="V61" s="37">
        <v>7.5</v>
      </c>
      <c r="W61" s="37">
        <f t="shared" si="25"/>
        <v>22.5</v>
      </c>
      <c r="X61" s="145">
        <f t="shared" si="15"/>
        <v>104.31154381084839</v>
      </c>
      <c r="Y61" s="37">
        <v>118.96</v>
      </c>
      <c r="Z61" s="145">
        <f t="shared" si="16"/>
        <v>94.728459945851256</v>
      </c>
      <c r="AA61" s="37">
        <v>426.13</v>
      </c>
      <c r="AB61" s="38">
        <f t="shared" si="26"/>
        <v>1278.3899999999999</v>
      </c>
      <c r="AC61" s="49">
        <f t="shared" si="17"/>
        <v>99.873438488761806</v>
      </c>
      <c r="AD61" s="46">
        <f t="shared" si="27"/>
        <v>1587.2099999999998</v>
      </c>
      <c r="AE61" s="51">
        <f t="shared" si="28"/>
        <v>99.350271346215237</v>
      </c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</row>
    <row r="62" spans="1:111" s="38" customFormat="1" ht="23.25" thickBot="1" x14ac:dyDescent="0.3">
      <c r="A62" s="87">
        <f t="shared" si="30"/>
        <v>61</v>
      </c>
      <c r="B62" s="44" t="s">
        <v>71</v>
      </c>
      <c r="C62" s="37">
        <v>4.68</v>
      </c>
      <c r="D62" s="37">
        <f t="shared" si="18"/>
        <v>46.8</v>
      </c>
      <c r="E62" s="37">
        <v>62.73</v>
      </c>
      <c r="F62" s="37">
        <v>11.41</v>
      </c>
      <c r="G62" s="37">
        <f t="shared" si="19"/>
        <v>57.05</v>
      </c>
      <c r="H62" s="37">
        <v>9.83</v>
      </c>
      <c r="I62" s="37">
        <f t="shared" si="20"/>
        <v>29.490000000000002</v>
      </c>
      <c r="J62" s="37">
        <v>111.65</v>
      </c>
      <c r="K62" s="37">
        <v>433.73</v>
      </c>
      <c r="L62" s="37">
        <f t="shared" si="21"/>
        <v>1301.19</v>
      </c>
      <c r="M62" s="46">
        <f t="shared" si="22"/>
        <v>1608.91</v>
      </c>
      <c r="N62" s="37">
        <v>5.12</v>
      </c>
      <c r="O62" s="37">
        <f t="shared" si="23"/>
        <v>51.2</v>
      </c>
      <c r="P62" s="145">
        <f t="shared" si="12"/>
        <v>109.40170940170941</v>
      </c>
      <c r="Q62" s="37">
        <v>66.17</v>
      </c>
      <c r="R62" s="145">
        <f t="shared" si="13"/>
        <v>105.48381954407779</v>
      </c>
      <c r="S62" s="37">
        <v>11.98</v>
      </c>
      <c r="T62" s="37">
        <f t="shared" si="24"/>
        <v>59.900000000000006</v>
      </c>
      <c r="U62" s="145">
        <f t="shared" si="14"/>
        <v>104.99561787905347</v>
      </c>
      <c r="V62" s="37">
        <v>10.49</v>
      </c>
      <c r="W62" s="37">
        <f t="shared" si="25"/>
        <v>31.47</v>
      </c>
      <c r="X62" s="145">
        <f t="shared" si="15"/>
        <v>106.7141403865717</v>
      </c>
      <c r="Y62" s="37">
        <v>116.22</v>
      </c>
      <c r="Z62" s="145">
        <f t="shared" si="16"/>
        <v>104.09314823107927</v>
      </c>
      <c r="AA62" s="37">
        <v>427.04</v>
      </c>
      <c r="AB62" s="38">
        <f t="shared" si="26"/>
        <v>1281.1200000000001</v>
      </c>
      <c r="AC62" s="49">
        <f t="shared" si="17"/>
        <v>98.457565766721231</v>
      </c>
      <c r="AD62" s="46">
        <f t="shared" si="27"/>
        <v>1606.0800000000002</v>
      </c>
      <c r="AE62" s="51">
        <f t="shared" si="28"/>
        <v>99.82410451796558</v>
      </c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</row>
    <row r="63" spans="1:111" s="38" customFormat="1" ht="15.75" thickBot="1" x14ac:dyDescent="0.3">
      <c r="A63" s="87">
        <f t="shared" si="30"/>
        <v>62</v>
      </c>
      <c r="B63" s="44" t="s">
        <v>54</v>
      </c>
      <c r="C63" s="37">
        <v>6.17</v>
      </c>
      <c r="D63" s="37">
        <f t="shared" si="18"/>
        <v>61.7</v>
      </c>
      <c r="E63" s="37">
        <v>71.89</v>
      </c>
      <c r="F63" s="37">
        <v>16.88</v>
      </c>
      <c r="G63" s="37">
        <f t="shared" si="19"/>
        <v>84.399999999999991</v>
      </c>
      <c r="H63" s="37">
        <v>9.8699999999999992</v>
      </c>
      <c r="I63" s="37">
        <f t="shared" si="20"/>
        <v>29.61</v>
      </c>
      <c r="J63" s="37">
        <v>137.93</v>
      </c>
      <c r="K63" s="37">
        <v>469.39</v>
      </c>
      <c r="L63" s="37">
        <f t="shared" si="21"/>
        <v>1408.17</v>
      </c>
      <c r="M63" s="46">
        <f t="shared" si="22"/>
        <v>1793.7</v>
      </c>
      <c r="N63" s="37">
        <v>6.1</v>
      </c>
      <c r="O63" s="37">
        <f t="shared" si="23"/>
        <v>61</v>
      </c>
      <c r="P63" s="145">
        <f t="shared" si="12"/>
        <v>98.865478119935162</v>
      </c>
      <c r="Q63" s="37">
        <v>72.45</v>
      </c>
      <c r="R63" s="145">
        <f t="shared" si="13"/>
        <v>100.77896786757547</v>
      </c>
      <c r="S63" s="37">
        <v>16.63</v>
      </c>
      <c r="T63" s="37">
        <f t="shared" si="24"/>
        <v>83.149999999999991</v>
      </c>
      <c r="U63" s="145">
        <f t="shared" si="14"/>
        <v>98.518957345971558</v>
      </c>
      <c r="V63" s="37">
        <v>9.42</v>
      </c>
      <c r="W63" s="37">
        <f t="shared" si="25"/>
        <v>28.259999999999998</v>
      </c>
      <c r="X63" s="145">
        <f t="shared" si="15"/>
        <v>95.440729483282666</v>
      </c>
      <c r="Y63" s="37">
        <v>135.56</v>
      </c>
      <c r="Z63" s="145">
        <f t="shared" si="16"/>
        <v>98.281737113028342</v>
      </c>
      <c r="AA63" s="37">
        <v>458.13</v>
      </c>
      <c r="AB63" s="38">
        <f t="shared" si="26"/>
        <v>1374.3899999999999</v>
      </c>
      <c r="AC63" s="49">
        <f t="shared" si="17"/>
        <v>97.601141907582161</v>
      </c>
      <c r="AD63" s="46">
        <f t="shared" si="27"/>
        <v>1754.81</v>
      </c>
      <c r="AE63" s="51">
        <f t="shared" si="28"/>
        <v>97.831855940235258</v>
      </c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</row>
    <row r="64" spans="1:111" s="38" customFormat="1" ht="23.25" thickBot="1" x14ac:dyDescent="0.3">
      <c r="A64" s="87">
        <f t="shared" si="30"/>
        <v>63</v>
      </c>
      <c r="B64" s="44" t="s">
        <v>19</v>
      </c>
      <c r="C64" s="37">
        <v>5.94</v>
      </c>
      <c r="D64" s="37">
        <f t="shared" si="18"/>
        <v>59.400000000000006</v>
      </c>
      <c r="E64" s="37">
        <v>71.510000000000005</v>
      </c>
      <c r="F64" s="37">
        <v>15.04</v>
      </c>
      <c r="G64" s="37">
        <f t="shared" si="19"/>
        <v>75.199999999999989</v>
      </c>
      <c r="H64" s="37">
        <v>10.02</v>
      </c>
      <c r="I64" s="37">
        <f t="shared" si="20"/>
        <v>30.06</v>
      </c>
      <c r="J64" s="37">
        <v>220.25</v>
      </c>
      <c r="K64" s="37">
        <v>388.91</v>
      </c>
      <c r="L64" s="37">
        <f t="shared" si="21"/>
        <v>1166.73</v>
      </c>
      <c r="M64" s="46">
        <f t="shared" si="22"/>
        <v>1623.15</v>
      </c>
      <c r="N64" s="37">
        <v>5.99</v>
      </c>
      <c r="O64" s="37">
        <f t="shared" si="23"/>
        <v>59.900000000000006</v>
      </c>
      <c r="P64" s="145">
        <f t="shared" si="12"/>
        <v>100.84175084175084</v>
      </c>
      <c r="Q64" s="37">
        <v>72.400000000000006</v>
      </c>
      <c r="R64" s="145">
        <f t="shared" si="13"/>
        <v>101.24458117745769</v>
      </c>
      <c r="S64" s="37">
        <v>16.03</v>
      </c>
      <c r="T64" s="37">
        <f t="shared" si="24"/>
        <v>80.150000000000006</v>
      </c>
      <c r="U64" s="145">
        <f t="shared" si="14"/>
        <v>106.58244680851065</v>
      </c>
      <c r="V64" s="37">
        <v>10.18</v>
      </c>
      <c r="W64" s="37">
        <f t="shared" si="25"/>
        <v>30.54</v>
      </c>
      <c r="X64" s="145">
        <f t="shared" si="15"/>
        <v>101.59680638722554</v>
      </c>
      <c r="Y64" s="37">
        <v>232.03</v>
      </c>
      <c r="Z64" s="145">
        <f t="shared" si="16"/>
        <v>105.34846765039727</v>
      </c>
      <c r="AA64" s="37">
        <v>463.72</v>
      </c>
      <c r="AB64" s="38">
        <f t="shared" si="26"/>
        <v>1391.16</v>
      </c>
      <c r="AC64" s="49">
        <f t="shared" si="17"/>
        <v>119.23581291301331</v>
      </c>
      <c r="AD64" s="46">
        <f t="shared" si="27"/>
        <v>1866.18</v>
      </c>
      <c r="AE64" s="51">
        <f t="shared" si="28"/>
        <v>114.97273819425192</v>
      </c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</row>
    <row r="65" spans="1:111" s="116" customFormat="1" ht="23.25" thickBot="1" x14ac:dyDescent="0.3">
      <c r="A65" s="114">
        <f t="shared" si="30"/>
        <v>64</v>
      </c>
      <c r="B65" s="113" t="s">
        <v>45</v>
      </c>
      <c r="C65" s="99">
        <v>6.5</v>
      </c>
      <c r="D65" s="99">
        <f t="shared" si="18"/>
        <v>65</v>
      </c>
      <c r="E65" s="99">
        <v>77.430000000000007</v>
      </c>
      <c r="F65" s="99">
        <v>15.85</v>
      </c>
      <c r="G65" s="99">
        <f t="shared" si="19"/>
        <v>79.25</v>
      </c>
      <c r="H65" s="99">
        <v>13.91</v>
      </c>
      <c r="I65" s="99">
        <f t="shared" si="20"/>
        <v>41.730000000000004</v>
      </c>
      <c r="J65" s="99">
        <v>133.53</v>
      </c>
      <c r="K65" s="99">
        <v>401.15</v>
      </c>
      <c r="L65" s="99">
        <f t="shared" si="21"/>
        <v>1203.4499999999998</v>
      </c>
      <c r="M65" s="115">
        <f t="shared" si="22"/>
        <v>1600.3899999999999</v>
      </c>
      <c r="N65" s="99">
        <v>6.72</v>
      </c>
      <c r="O65" s="99">
        <f t="shared" si="23"/>
        <v>67.2</v>
      </c>
      <c r="P65" s="145">
        <f t="shared" si="12"/>
        <v>103.38461538461539</v>
      </c>
      <c r="Q65" s="99">
        <v>76.069999999999993</v>
      </c>
      <c r="R65" s="145">
        <f t="shared" si="13"/>
        <v>98.243574841792565</v>
      </c>
      <c r="S65" s="99">
        <v>16.63</v>
      </c>
      <c r="T65" s="99">
        <f t="shared" si="24"/>
        <v>83.149999999999991</v>
      </c>
      <c r="U65" s="145">
        <f t="shared" si="14"/>
        <v>104.92113564668767</v>
      </c>
      <c r="V65" s="99">
        <v>14.4</v>
      </c>
      <c r="W65" s="99">
        <f t="shared" si="25"/>
        <v>43.2</v>
      </c>
      <c r="X65" s="145">
        <f t="shared" si="15"/>
        <v>103.52264557872036</v>
      </c>
      <c r="Y65" s="99">
        <v>136.16</v>
      </c>
      <c r="Z65" s="145">
        <f t="shared" si="16"/>
        <v>101.96959484759978</v>
      </c>
      <c r="AA65" s="99">
        <v>423.26</v>
      </c>
      <c r="AB65" s="116">
        <f t="shared" si="26"/>
        <v>1269.78</v>
      </c>
      <c r="AC65" s="49">
        <f t="shared" si="17"/>
        <v>105.51165399476506</v>
      </c>
      <c r="AD65" s="115">
        <f t="shared" si="27"/>
        <v>1675.56</v>
      </c>
      <c r="AE65" s="117">
        <f t="shared" si="28"/>
        <v>104.69698011109791</v>
      </c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</row>
    <row r="66" spans="1:111" s="38" customFormat="1" ht="15.75" thickBot="1" x14ac:dyDescent="0.3">
      <c r="A66" s="87">
        <f t="shared" si="30"/>
        <v>65</v>
      </c>
      <c r="B66" s="44" t="s">
        <v>69</v>
      </c>
      <c r="C66" s="37">
        <v>6.81</v>
      </c>
      <c r="D66" s="37">
        <f t="shared" ref="D66:D89" si="31">C66*10</f>
        <v>68.099999999999994</v>
      </c>
      <c r="E66" s="37">
        <v>71.87</v>
      </c>
      <c r="F66" s="37">
        <v>11.84</v>
      </c>
      <c r="G66" s="37">
        <f t="shared" ref="G66:G89" si="32">F66*5</f>
        <v>59.2</v>
      </c>
      <c r="H66" s="37">
        <v>11.07</v>
      </c>
      <c r="I66" s="37">
        <f t="shared" ref="I66:I89" si="33">H66*3</f>
        <v>33.21</v>
      </c>
      <c r="J66" s="37">
        <v>145.13</v>
      </c>
      <c r="K66" s="37">
        <v>385.06</v>
      </c>
      <c r="L66" s="37">
        <f t="shared" ref="L66:L89" si="34">K66*3</f>
        <v>1155.18</v>
      </c>
      <c r="M66" s="46">
        <f t="shared" ref="M66:M89" si="35">D66+E66+G66+I66+J66+L66</f>
        <v>1532.69</v>
      </c>
      <c r="N66" s="37">
        <v>6.85</v>
      </c>
      <c r="O66" s="37">
        <f t="shared" ref="O66:O89" si="36">N66*10</f>
        <v>68.5</v>
      </c>
      <c r="P66" s="145">
        <f t="shared" si="12"/>
        <v>100.58737151248165</v>
      </c>
      <c r="Q66" s="37">
        <v>74.150000000000006</v>
      </c>
      <c r="R66" s="145">
        <f t="shared" si="13"/>
        <v>103.17239460136358</v>
      </c>
      <c r="S66" s="37">
        <v>12.23</v>
      </c>
      <c r="T66" s="37">
        <f t="shared" ref="T66:T89" si="37">S66*5</f>
        <v>61.150000000000006</v>
      </c>
      <c r="U66" s="145">
        <f t="shared" si="14"/>
        <v>103.29391891891892</v>
      </c>
      <c r="V66" s="37">
        <v>11.53</v>
      </c>
      <c r="W66" s="37">
        <f t="shared" ref="W66:W89" si="38">V66*3</f>
        <v>34.589999999999996</v>
      </c>
      <c r="X66" s="145">
        <f t="shared" si="15"/>
        <v>104.1553748870822</v>
      </c>
      <c r="Y66" s="37">
        <v>157.96</v>
      </c>
      <c r="Z66" s="145">
        <f t="shared" si="16"/>
        <v>108.84035003100669</v>
      </c>
      <c r="AA66" s="37">
        <v>406.03</v>
      </c>
      <c r="AB66" s="38">
        <f t="shared" ref="AB66:AB89" si="39">AA66*3</f>
        <v>1218.0899999999999</v>
      </c>
      <c r="AC66" s="49">
        <f t="shared" si="17"/>
        <v>105.44590453435828</v>
      </c>
      <c r="AD66" s="46">
        <f t="shared" ref="AD66:AD89" si="40">O66+Q66+T66+W66+Y66+AB66</f>
        <v>1614.44</v>
      </c>
      <c r="AE66" s="51">
        <f t="shared" ref="AE66:AE89" si="41">AD66/M66*100</f>
        <v>105.33375959913616</v>
      </c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</row>
    <row r="67" spans="1:111" s="38" customFormat="1" ht="15.75" thickBot="1" x14ac:dyDescent="0.3">
      <c r="A67" s="87">
        <f t="shared" si="30"/>
        <v>66</v>
      </c>
      <c r="B67" s="44" t="s">
        <v>47</v>
      </c>
      <c r="C67" s="37">
        <v>6.91</v>
      </c>
      <c r="D67" s="37">
        <f t="shared" si="31"/>
        <v>69.099999999999994</v>
      </c>
      <c r="E67" s="37">
        <v>66.61</v>
      </c>
      <c r="F67" s="37">
        <v>15.89</v>
      </c>
      <c r="G67" s="37">
        <f t="shared" si="32"/>
        <v>79.45</v>
      </c>
      <c r="H67" s="37">
        <v>11.32</v>
      </c>
      <c r="I67" s="37">
        <f t="shared" si="33"/>
        <v>33.96</v>
      </c>
      <c r="J67" s="37">
        <v>111.27</v>
      </c>
      <c r="K67" s="37">
        <v>447.46</v>
      </c>
      <c r="L67" s="37">
        <f t="shared" si="34"/>
        <v>1342.3799999999999</v>
      </c>
      <c r="M67" s="46">
        <f t="shared" si="35"/>
        <v>1702.77</v>
      </c>
      <c r="N67" s="37">
        <v>7.41</v>
      </c>
      <c r="O67" s="37">
        <f t="shared" si="36"/>
        <v>74.099999999999994</v>
      </c>
      <c r="P67" s="145">
        <f t="shared" ref="P67:P89" si="42">O67/D67*100</f>
        <v>107.23589001447178</v>
      </c>
      <c r="Q67" s="37">
        <v>68.239999999999995</v>
      </c>
      <c r="R67" s="145">
        <f t="shared" ref="R67:R89" si="43">Q67/E67*100</f>
        <v>102.4470800180153</v>
      </c>
      <c r="S67" s="37">
        <v>16.52</v>
      </c>
      <c r="T67" s="37">
        <f t="shared" si="37"/>
        <v>82.6</v>
      </c>
      <c r="U67" s="145">
        <f t="shared" ref="U67:U89" si="44">T67/G67*100</f>
        <v>103.96475770925109</v>
      </c>
      <c r="V67" s="37">
        <v>11.81</v>
      </c>
      <c r="W67" s="37">
        <f t="shared" si="38"/>
        <v>35.43</v>
      </c>
      <c r="X67" s="145">
        <f t="shared" ref="X67:X89" si="45">W67/I67*100</f>
        <v>104.32862190812719</v>
      </c>
      <c r="Y67" s="37">
        <v>112.86</v>
      </c>
      <c r="Z67" s="145">
        <f t="shared" ref="Z67:Z89" si="46">Y67/J67*100</f>
        <v>101.42895659207333</v>
      </c>
      <c r="AA67" s="37">
        <v>456.5</v>
      </c>
      <c r="AB67" s="38">
        <f t="shared" si="39"/>
        <v>1369.5</v>
      </c>
      <c r="AC67" s="49">
        <f t="shared" ref="AC67:AC89" si="47">AB67/L67*100</f>
        <v>102.02029231663165</v>
      </c>
      <c r="AD67" s="46">
        <f t="shared" si="40"/>
        <v>1742.73</v>
      </c>
      <c r="AE67" s="51">
        <f t="shared" si="41"/>
        <v>102.3467643897884</v>
      </c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</row>
    <row r="68" spans="1:111" s="38" customFormat="1" ht="15.75" thickBot="1" x14ac:dyDescent="0.3">
      <c r="A68" s="87">
        <f t="shared" si="30"/>
        <v>67</v>
      </c>
      <c r="B68" s="44" t="s">
        <v>26</v>
      </c>
      <c r="C68" s="37">
        <v>7.25</v>
      </c>
      <c r="D68" s="37">
        <f t="shared" si="31"/>
        <v>72.5</v>
      </c>
      <c r="E68" s="37">
        <v>72.36</v>
      </c>
      <c r="F68" s="37">
        <v>20.25</v>
      </c>
      <c r="G68" s="37">
        <f t="shared" si="32"/>
        <v>101.25</v>
      </c>
      <c r="H68" s="37">
        <v>12.38</v>
      </c>
      <c r="I68" s="37">
        <f t="shared" si="33"/>
        <v>37.14</v>
      </c>
      <c r="J68" s="37">
        <v>105.19</v>
      </c>
      <c r="K68" s="37">
        <v>290.07</v>
      </c>
      <c r="L68" s="37">
        <f t="shared" si="34"/>
        <v>870.21</v>
      </c>
      <c r="M68" s="46">
        <f t="shared" si="35"/>
        <v>1258.6500000000001</v>
      </c>
      <c r="N68" s="37">
        <v>7.18</v>
      </c>
      <c r="O68" s="37">
        <f t="shared" si="36"/>
        <v>71.8</v>
      </c>
      <c r="P68" s="145">
        <f t="shared" si="42"/>
        <v>99.034482758620683</v>
      </c>
      <c r="Q68" s="37">
        <v>75.83</v>
      </c>
      <c r="R68" s="145">
        <f t="shared" si="43"/>
        <v>104.79546710889996</v>
      </c>
      <c r="S68" s="37">
        <v>18.66</v>
      </c>
      <c r="T68" s="37">
        <f t="shared" si="37"/>
        <v>93.3</v>
      </c>
      <c r="U68" s="145">
        <f t="shared" si="44"/>
        <v>92.148148148148152</v>
      </c>
      <c r="V68" s="37">
        <v>13.81</v>
      </c>
      <c r="W68" s="37">
        <f t="shared" si="38"/>
        <v>41.43</v>
      </c>
      <c r="X68" s="145">
        <f t="shared" si="45"/>
        <v>111.5508885298869</v>
      </c>
      <c r="Y68" s="37">
        <v>97.61</v>
      </c>
      <c r="Z68" s="145">
        <f t="shared" si="46"/>
        <v>92.793991824317899</v>
      </c>
      <c r="AA68" s="37">
        <v>344.39</v>
      </c>
      <c r="AB68" s="38">
        <f t="shared" si="39"/>
        <v>1033.17</v>
      </c>
      <c r="AC68" s="49">
        <f t="shared" si="47"/>
        <v>118.72651428965422</v>
      </c>
      <c r="AD68" s="46">
        <f t="shared" si="40"/>
        <v>1413.14</v>
      </c>
      <c r="AE68" s="51">
        <f t="shared" si="41"/>
        <v>112.27426210622494</v>
      </c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</row>
    <row r="69" spans="1:111" s="38" customFormat="1" ht="23.25" thickBot="1" x14ac:dyDescent="0.3">
      <c r="A69" s="87">
        <f t="shared" si="30"/>
        <v>68</v>
      </c>
      <c r="B69" s="44" t="s">
        <v>79</v>
      </c>
      <c r="C69" s="37">
        <v>8.2799999999999994</v>
      </c>
      <c r="D69" s="37">
        <f t="shared" si="31"/>
        <v>82.8</v>
      </c>
      <c r="E69" s="37">
        <v>74.459999999999994</v>
      </c>
      <c r="F69" s="37">
        <v>12.79</v>
      </c>
      <c r="G69" s="37">
        <f t="shared" si="32"/>
        <v>63.949999999999996</v>
      </c>
      <c r="H69" s="37">
        <v>13.89</v>
      </c>
      <c r="I69" s="37">
        <f t="shared" si="33"/>
        <v>41.67</v>
      </c>
      <c r="J69" s="37">
        <v>143.62</v>
      </c>
      <c r="K69" s="37">
        <v>439.3</v>
      </c>
      <c r="L69" s="37">
        <f t="shared" si="34"/>
        <v>1317.9</v>
      </c>
      <c r="M69" s="46">
        <f t="shared" si="35"/>
        <v>1724.4</v>
      </c>
      <c r="N69" s="37">
        <v>7.99</v>
      </c>
      <c r="O69" s="37">
        <f t="shared" si="36"/>
        <v>79.900000000000006</v>
      </c>
      <c r="P69" s="145">
        <f t="shared" si="42"/>
        <v>96.497584541062807</v>
      </c>
      <c r="Q69" s="37">
        <v>74.69</v>
      </c>
      <c r="R69" s="145">
        <f t="shared" si="43"/>
        <v>100.30889067955951</v>
      </c>
      <c r="S69" s="37">
        <v>17.2</v>
      </c>
      <c r="T69" s="37">
        <f t="shared" si="37"/>
        <v>86</v>
      </c>
      <c r="U69" s="145">
        <f t="shared" si="44"/>
        <v>134.4800625488663</v>
      </c>
      <c r="V69" s="37">
        <v>14.16</v>
      </c>
      <c r="W69" s="37">
        <f t="shared" si="38"/>
        <v>42.480000000000004</v>
      </c>
      <c r="X69" s="145">
        <f t="shared" si="45"/>
        <v>101.9438444924406</v>
      </c>
      <c r="Y69" s="37">
        <v>115.39</v>
      </c>
      <c r="Z69" s="145">
        <f t="shared" si="46"/>
        <v>80.343963236318061</v>
      </c>
      <c r="AA69" s="37">
        <v>430.82</v>
      </c>
      <c r="AB69" s="38">
        <f t="shared" si="39"/>
        <v>1292.46</v>
      </c>
      <c r="AC69" s="49">
        <f t="shared" si="47"/>
        <v>98.069656271340762</v>
      </c>
      <c r="AD69" s="46">
        <f t="shared" si="40"/>
        <v>1690.92</v>
      </c>
      <c r="AE69" s="51">
        <f t="shared" si="41"/>
        <v>98.05845511482255</v>
      </c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</row>
    <row r="70" spans="1:111" s="38" customFormat="1" ht="23.25" thickBot="1" x14ac:dyDescent="0.3">
      <c r="A70" s="87">
        <f t="shared" si="30"/>
        <v>69</v>
      </c>
      <c r="B70" s="44" t="s">
        <v>14</v>
      </c>
      <c r="C70" s="37">
        <v>11.12</v>
      </c>
      <c r="D70" s="37">
        <f t="shared" si="31"/>
        <v>111.19999999999999</v>
      </c>
      <c r="E70" s="37">
        <v>112.7</v>
      </c>
      <c r="F70" s="37">
        <v>21.22</v>
      </c>
      <c r="G70" s="37">
        <f t="shared" si="32"/>
        <v>106.1</v>
      </c>
      <c r="H70" s="37">
        <v>12.1</v>
      </c>
      <c r="I70" s="37">
        <f t="shared" si="33"/>
        <v>36.299999999999997</v>
      </c>
      <c r="J70" s="37">
        <v>145.47999999999999</v>
      </c>
      <c r="K70" s="37">
        <v>626.96</v>
      </c>
      <c r="L70" s="37">
        <f t="shared" si="34"/>
        <v>1880.88</v>
      </c>
      <c r="M70" s="46">
        <f t="shared" si="35"/>
        <v>2392.66</v>
      </c>
      <c r="N70" s="37">
        <v>11.21</v>
      </c>
      <c r="O70" s="37">
        <f t="shared" si="36"/>
        <v>112.10000000000001</v>
      </c>
      <c r="P70" s="145">
        <f t="shared" si="42"/>
        <v>100.80935251798564</v>
      </c>
      <c r="Q70" s="37">
        <v>112.43</v>
      </c>
      <c r="R70" s="145">
        <f t="shared" si="43"/>
        <v>99.760425909494231</v>
      </c>
      <c r="S70" s="37">
        <v>19.82</v>
      </c>
      <c r="T70" s="37">
        <f t="shared" si="37"/>
        <v>99.1</v>
      </c>
      <c r="U70" s="145">
        <f t="shared" si="44"/>
        <v>93.402450518378885</v>
      </c>
      <c r="V70" s="37">
        <v>12.7</v>
      </c>
      <c r="W70" s="37">
        <f t="shared" si="38"/>
        <v>38.099999999999994</v>
      </c>
      <c r="X70" s="145">
        <f t="shared" si="45"/>
        <v>104.95867768595039</v>
      </c>
      <c r="Y70" s="37">
        <v>152.63999999999999</v>
      </c>
      <c r="Z70" s="145">
        <f t="shared" si="46"/>
        <v>104.92163871322518</v>
      </c>
      <c r="AA70" s="37">
        <v>692.88</v>
      </c>
      <c r="AB70" s="38">
        <f t="shared" si="39"/>
        <v>2078.64</v>
      </c>
      <c r="AC70" s="49">
        <f t="shared" si="47"/>
        <v>110.51422738292713</v>
      </c>
      <c r="AD70" s="46">
        <f t="shared" si="40"/>
        <v>2593.0099999999998</v>
      </c>
      <c r="AE70" s="51">
        <f t="shared" si="41"/>
        <v>108.37352569943076</v>
      </c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</row>
    <row r="71" spans="1:111" s="38" customFormat="1" ht="23.25" thickBot="1" x14ac:dyDescent="0.3">
      <c r="A71" s="87">
        <f t="shared" si="30"/>
        <v>70</v>
      </c>
      <c r="B71" s="44" t="s">
        <v>38</v>
      </c>
      <c r="C71" s="37">
        <v>6.63</v>
      </c>
      <c r="D71" s="37">
        <f t="shared" si="31"/>
        <v>66.3</v>
      </c>
      <c r="E71" s="37">
        <v>73.569999999999993</v>
      </c>
      <c r="F71" s="37">
        <v>21.08</v>
      </c>
      <c r="G71" s="37">
        <f t="shared" si="32"/>
        <v>105.39999999999999</v>
      </c>
      <c r="H71" s="37">
        <v>25.52</v>
      </c>
      <c r="I71" s="37">
        <f t="shared" si="33"/>
        <v>76.56</v>
      </c>
      <c r="J71" s="37">
        <v>158.47999999999999</v>
      </c>
      <c r="K71" s="37">
        <v>419.77</v>
      </c>
      <c r="L71" s="37">
        <f t="shared" si="34"/>
        <v>1259.31</v>
      </c>
      <c r="M71" s="46">
        <f t="shared" si="35"/>
        <v>1739.62</v>
      </c>
      <c r="N71" s="37">
        <v>7.07</v>
      </c>
      <c r="O71" s="37">
        <f t="shared" si="36"/>
        <v>70.7</v>
      </c>
      <c r="P71" s="145">
        <f t="shared" si="42"/>
        <v>106.63650075414782</v>
      </c>
      <c r="Q71" s="37">
        <v>75.67</v>
      </c>
      <c r="R71" s="145">
        <f t="shared" si="43"/>
        <v>102.85442435775454</v>
      </c>
      <c r="S71" s="37">
        <v>20.76</v>
      </c>
      <c r="T71" s="37">
        <f t="shared" si="37"/>
        <v>103.80000000000001</v>
      </c>
      <c r="U71" s="145">
        <f t="shared" si="44"/>
        <v>98.481973434535121</v>
      </c>
      <c r="V71" s="37">
        <v>24.47</v>
      </c>
      <c r="W71" s="37">
        <f t="shared" si="38"/>
        <v>73.41</v>
      </c>
      <c r="X71" s="145">
        <f t="shared" si="45"/>
        <v>95.885579937304072</v>
      </c>
      <c r="Y71" s="37">
        <v>163.85</v>
      </c>
      <c r="Z71" s="145">
        <f t="shared" si="46"/>
        <v>103.38844018172639</v>
      </c>
      <c r="AA71" s="37">
        <v>434.88</v>
      </c>
      <c r="AB71" s="38">
        <f t="shared" si="39"/>
        <v>1304.6399999999999</v>
      </c>
      <c r="AC71" s="49">
        <f t="shared" si="47"/>
        <v>103.59959025180456</v>
      </c>
      <c r="AD71" s="46">
        <f t="shared" si="40"/>
        <v>1792.07</v>
      </c>
      <c r="AE71" s="51">
        <f t="shared" si="41"/>
        <v>103.01502627010497</v>
      </c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</row>
    <row r="72" spans="1:111" s="38" customFormat="1" ht="23.25" thickBot="1" x14ac:dyDescent="0.3">
      <c r="A72" s="87">
        <f t="shared" si="30"/>
        <v>71</v>
      </c>
      <c r="B72" s="44" t="s">
        <v>12</v>
      </c>
      <c r="C72" s="37">
        <v>8.39</v>
      </c>
      <c r="D72" s="37">
        <f t="shared" si="31"/>
        <v>83.9</v>
      </c>
      <c r="E72" s="37">
        <v>62.87</v>
      </c>
      <c r="F72" s="37">
        <v>20.86</v>
      </c>
      <c r="G72" s="37">
        <f t="shared" si="32"/>
        <v>104.3</v>
      </c>
      <c r="H72" s="37">
        <v>14.52</v>
      </c>
      <c r="I72" s="37">
        <f t="shared" si="33"/>
        <v>43.56</v>
      </c>
      <c r="J72" s="37">
        <v>166.19</v>
      </c>
      <c r="K72" s="37">
        <v>465.38</v>
      </c>
      <c r="L72" s="37">
        <f t="shared" si="34"/>
        <v>1396.1399999999999</v>
      </c>
      <c r="M72" s="46">
        <f t="shared" si="35"/>
        <v>1856.9599999999998</v>
      </c>
      <c r="N72" s="37">
        <v>8.64</v>
      </c>
      <c r="O72" s="37">
        <f t="shared" si="36"/>
        <v>86.4</v>
      </c>
      <c r="P72" s="145">
        <f t="shared" si="42"/>
        <v>102.97973778307509</v>
      </c>
      <c r="Q72" s="37">
        <v>64.260000000000005</v>
      </c>
      <c r="R72" s="145">
        <f t="shared" si="43"/>
        <v>102.21091140448546</v>
      </c>
      <c r="S72" s="37">
        <v>21.43</v>
      </c>
      <c r="T72" s="37">
        <f t="shared" si="37"/>
        <v>107.15</v>
      </c>
      <c r="U72" s="145">
        <f t="shared" si="44"/>
        <v>102.73250239693195</v>
      </c>
      <c r="V72" s="37">
        <v>14.6</v>
      </c>
      <c r="W72" s="37">
        <f t="shared" si="38"/>
        <v>43.8</v>
      </c>
      <c r="X72" s="145">
        <f t="shared" si="45"/>
        <v>100.55096418732781</v>
      </c>
      <c r="Y72" s="37">
        <v>180.71</v>
      </c>
      <c r="Z72" s="145">
        <f t="shared" si="46"/>
        <v>108.73698778506528</v>
      </c>
      <c r="AA72" s="37">
        <v>499.88</v>
      </c>
      <c r="AB72" s="38">
        <f t="shared" si="39"/>
        <v>1499.6399999999999</v>
      </c>
      <c r="AC72" s="49">
        <f t="shared" si="47"/>
        <v>107.41329666079334</v>
      </c>
      <c r="AD72" s="46">
        <f t="shared" si="40"/>
        <v>1981.96</v>
      </c>
      <c r="AE72" s="51">
        <f t="shared" si="41"/>
        <v>106.73143201792176</v>
      </c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</row>
    <row r="73" spans="1:111" s="38" customFormat="1" ht="23.25" thickBot="1" x14ac:dyDescent="0.3">
      <c r="A73" s="87">
        <f t="shared" si="30"/>
        <v>72</v>
      </c>
      <c r="B73" s="44" t="s">
        <v>62</v>
      </c>
      <c r="C73" s="37">
        <v>4.67</v>
      </c>
      <c r="D73" s="37">
        <f t="shared" si="31"/>
        <v>46.7</v>
      </c>
      <c r="E73" s="37">
        <v>64.39</v>
      </c>
      <c r="F73" s="37">
        <v>11.67</v>
      </c>
      <c r="G73" s="37">
        <f t="shared" si="32"/>
        <v>58.35</v>
      </c>
      <c r="H73" s="37">
        <v>12.08</v>
      </c>
      <c r="I73" s="37">
        <f t="shared" si="33"/>
        <v>36.24</v>
      </c>
      <c r="J73" s="37">
        <v>143.71</v>
      </c>
      <c r="K73" s="37">
        <v>581.21</v>
      </c>
      <c r="L73" s="37">
        <f t="shared" si="34"/>
        <v>1743.63</v>
      </c>
      <c r="M73" s="46">
        <f t="shared" si="35"/>
        <v>2093.02</v>
      </c>
      <c r="N73" s="37">
        <v>4.84</v>
      </c>
      <c r="O73" s="37">
        <f t="shared" si="36"/>
        <v>48.4</v>
      </c>
      <c r="P73" s="145">
        <f t="shared" si="42"/>
        <v>103.64025695931475</v>
      </c>
      <c r="Q73" s="37">
        <v>71.349999999999994</v>
      </c>
      <c r="R73" s="145">
        <f t="shared" si="43"/>
        <v>110.80913185277217</v>
      </c>
      <c r="S73" s="37">
        <v>12.15</v>
      </c>
      <c r="T73" s="37">
        <f t="shared" si="37"/>
        <v>60.75</v>
      </c>
      <c r="U73" s="145">
        <f t="shared" si="44"/>
        <v>104.11311053984575</v>
      </c>
      <c r="V73" s="37">
        <v>12.27</v>
      </c>
      <c r="W73" s="37">
        <f t="shared" si="38"/>
        <v>36.81</v>
      </c>
      <c r="X73" s="145">
        <f t="shared" si="45"/>
        <v>101.5728476821192</v>
      </c>
      <c r="Y73" s="37">
        <v>162.6</v>
      </c>
      <c r="Z73" s="145">
        <f t="shared" si="46"/>
        <v>113.1445271727785</v>
      </c>
      <c r="AA73" s="37">
        <v>594.12</v>
      </c>
      <c r="AB73" s="38">
        <f t="shared" si="39"/>
        <v>1782.3600000000001</v>
      </c>
      <c r="AC73" s="49">
        <f t="shared" si="47"/>
        <v>102.22122812752706</v>
      </c>
      <c r="AD73" s="46">
        <f t="shared" si="40"/>
        <v>2162.27</v>
      </c>
      <c r="AE73" s="51">
        <f t="shared" si="41"/>
        <v>103.3086162578475</v>
      </c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</row>
    <row r="74" spans="1:111" s="38" customFormat="1" ht="15.75" thickBot="1" x14ac:dyDescent="0.3">
      <c r="A74" s="87">
        <f t="shared" si="30"/>
        <v>73</v>
      </c>
      <c r="B74" s="44" t="s">
        <v>53</v>
      </c>
      <c r="C74" s="37">
        <v>6.86</v>
      </c>
      <c r="D74" s="37">
        <f t="shared" si="31"/>
        <v>68.600000000000009</v>
      </c>
      <c r="E74" s="37">
        <v>68.08</v>
      </c>
      <c r="F74" s="37">
        <v>11.06</v>
      </c>
      <c r="G74" s="37">
        <f t="shared" si="32"/>
        <v>55.300000000000004</v>
      </c>
      <c r="H74" s="37">
        <v>12.74</v>
      </c>
      <c r="I74" s="37">
        <f t="shared" si="33"/>
        <v>38.22</v>
      </c>
      <c r="J74" s="37">
        <v>87.4</v>
      </c>
      <c r="K74" s="37">
        <v>374.55</v>
      </c>
      <c r="L74" s="37">
        <f t="shared" si="34"/>
        <v>1123.6500000000001</v>
      </c>
      <c r="M74" s="46">
        <f t="shared" si="35"/>
        <v>1441.25</v>
      </c>
      <c r="N74" s="37">
        <v>7.1</v>
      </c>
      <c r="O74" s="37">
        <f t="shared" si="36"/>
        <v>71</v>
      </c>
      <c r="P74" s="145">
        <f t="shared" si="42"/>
        <v>103.49854227405247</v>
      </c>
      <c r="Q74" s="37">
        <v>70.849999999999994</v>
      </c>
      <c r="R74" s="145">
        <f t="shared" si="43"/>
        <v>104.06874265569917</v>
      </c>
      <c r="S74" s="37">
        <v>10.93</v>
      </c>
      <c r="T74" s="37">
        <f t="shared" si="37"/>
        <v>54.65</v>
      </c>
      <c r="U74" s="145">
        <f t="shared" si="44"/>
        <v>98.824593128390589</v>
      </c>
      <c r="V74" s="37">
        <v>13.02</v>
      </c>
      <c r="W74" s="37">
        <f t="shared" si="38"/>
        <v>39.06</v>
      </c>
      <c r="X74" s="145">
        <f t="shared" si="45"/>
        <v>102.19780219780222</v>
      </c>
      <c r="Y74" s="37">
        <v>82.76</v>
      </c>
      <c r="Z74" s="145">
        <f t="shared" si="46"/>
        <v>94.691075514874143</v>
      </c>
      <c r="AA74" s="37">
        <v>384.17</v>
      </c>
      <c r="AB74" s="38">
        <f t="shared" si="39"/>
        <v>1152.51</v>
      </c>
      <c r="AC74" s="49">
        <f t="shared" si="47"/>
        <v>102.56841543185156</v>
      </c>
      <c r="AD74" s="46">
        <f t="shared" si="40"/>
        <v>1470.83</v>
      </c>
      <c r="AE74" s="51">
        <f t="shared" si="41"/>
        <v>102.05238508239376</v>
      </c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</row>
    <row r="75" spans="1:111" s="38" customFormat="1" ht="15.75" thickBot="1" x14ac:dyDescent="0.3">
      <c r="A75" s="87">
        <f t="shared" si="30"/>
        <v>74</v>
      </c>
      <c r="B75" s="44" t="s">
        <v>34</v>
      </c>
      <c r="C75" s="37">
        <v>8.34</v>
      </c>
      <c r="D75" s="37">
        <f t="shared" si="31"/>
        <v>83.4</v>
      </c>
      <c r="E75" s="37">
        <v>67.33</v>
      </c>
      <c r="F75" s="37">
        <v>21.47</v>
      </c>
      <c r="G75" s="37">
        <f t="shared" si="32"/>
        <v>107.35</v>
      </c>
      <c r="H75" s="37">
        <v>15.86</v>
      </c>
      <c r="I75" s="37">
        <f t="shared" si="33"/>
        <v>47.58</v>
      </c>
      <c r="J75" s="37">
        <v>123.21</v>
      </c>
      <c r="K75" s="37">
        <v>335.91</v>
      </c>
      <c r="L75" s="37">
        <f t="shared" si="34"/>
        <v>1007.73</v>
      </c>
      <c r="M75" s="46">
        <f t="shared" si="35"/>
        <v>1436.6</v>
      </c>
      <c r="N75" s="37">
        <v>8.5500000000000007</v>
      </c>
      <c r="O75" s="37">
        <f t="shared" si="36"/>
        <v>85.5</v>
      </c>
      <c r="P75" s="145">
        <f t="shared" si="42"/>
        <v>102.51798561151078</v>
      </c>
      <c r="Q75" s="37">
        <v>67.63</v>
      </c>
      <c r="R75" s="145">
        <f t="shared" si="43"/>
        <v>100.44556661220851</v>
      </c>
      <c r="S75" s="37">
        <v>21.97</v>
      </c>
      <c r="T75" s="37">
        <f t="shared" si="37"/>
        <v>109.85</v>
      </c>
      <c r="U75" s="145">
        <f t="shared" si="44"/>
        <v>102.3288309268747</v>
      </c>
      <c r="V75" s="37">
        <v>15.42</v>
      </c>
      <c r="W75" s="37">
        <f t="shared" si="38"/>
        <v>46.26</v>
      </c>
      <c r="X75" s="145">
        <f t="shared" si="45"/>
        <v>97.225725094577555</v>
      </c>
      <c r="Y75" s="37">
        <v>109.88</v>
      </c>
      <c r="Z75" s="145">
        <f t="shared" si="46"/>
        <v>89.181072964856739</v>
      </c>
      <c r="AA75" s="37">
        <v>328.83</v>
      </c>
      <c r="AB75" s="38">
        <f t="shared" si="39"/>
        <v>986.49</v>
      </c>
      <c r="AC75" s="49">
        <f t="shared" si="47"/>
        <v>97.892292578369194</v>
      </c>
      <c r="AD75" s="46">
        <f t="shared" si="40"/>
        <v>1405.6100000000001</v>
      </c>
      <c r="AE75" s="51">
        <f t="shared" si="41"/>
        <v>97.842823332869287</v>
      </c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</row>
    <row r="76" spans="1:111" s="38" customFormat="1" ht="15.75" thickBot="1" x14ac:dyDescent="0.3">
      <c r="A76" s="87">
        <f t="shared" si="30"/>
        <v>75</v>
      </c>
      <c r="B76" s="44" t="s">
        <v>56</v>
      </c>
      <c r="C76" s="37">
        <v>6.35</v>
      </c>
      <c r="D76" s="37">
        <f t="shared" si="31"/>
        <v>63.5</v>
      </c>
      <c r="E76" s="37">
        <v>64.62</v>
      </c>
      <c r="F76" s="37">
        <v>10.92</v>
      </c>
      <c r="G76" s="37">
        <f t="shared" si="32"/>
        <v>54.6</v>
      </c>
      <c r="H76" s="37">
        <v>7.05</v>
      </c>
      <c r="I76" s="37">
        <f t="shared" si="33"/>
        <v>21.15</v>
      </c>
      <c r="J76" s="37">
        <v>84.8</v>
      </c>
      <c r="K76" s="37">
        <v>510.76</v>
      </c>
      <c r="L76" s="37">
        <f t="shared" si="34"/>
        <v>1532.28</v>
      </c>
      <c r="M76" s="46">
        <f t="shared" si="35"/>
        <v>1820.95</v>
      </c>
      <c r="N76" s="37">
        <v>6.5</v>
      </c>
      <c r="O76" s="37">
        <f t="shared" si="36"/>
        <v>65</v>
      </c>
      <c r="P76" s="145">
        <f t="shared" si="42"/>
        <v>102.36220472440945</v>
      </c>
      <c r="Q76" s="37">
        <v>69.23</v>
      </c>
      <c r="R76" s="145">
        <f t="shared" si="43"/>
        <v>107.13401423707832</v>
      </c>
      <c r="S76" s="37">
        <v>11.05</v>
      </c>
      <c r="T76" s="37">
        <f t="shared" si="37"/>
        <v>55.25</v>
      </c>
      <c r="U76" s="145">
        <f t="shared" si="44"/>
        <v>101.19047619047619</v>
      </c>
      <c r="V76" s="37">
        <v>8.25</v>
      </c>
      <c r="W76" s="37">
        <f t="shared" si="38"/>
        <v>24.75</v>
      </c>
      <c r="X76" s="145">
        <f t="shared" si="45"/>
        <v>117.02127659574468</v>
      </c>
      <c r="Y76" s="37">
        <v>92.82</v>
      </c>
      <c r="Z76" s="145">
        <f t="shared" si="46"/>
        <v>109.45754716981131</v>
      </c>
      <c r="AA76" s="37">
        <v>561.25</v>
      </c>
      <c r="AB76" s="38">
        <f t="shared" si="39"/>
        <v>1683.75</v>
      </c>
      <c r="AC76" s="49">
        <f t="shared" si="47"/>
        <v>109.88526901088574</v>
      </c>
      <c r="AD76" s="46">
        <f t="shared" si="40"/>
        <v>1990.8</v>
      </c>
      <c r="AE76" s="51">
        <f t="shared" si="41"/>
        <v>109.32754880694142</v>
      </c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</row>
    <row r="77" spans="1:111" s="38" customFormat="1" ht="15.75" thickBot="1" x14ac:dyDescent="0.3">
      <c r="A77" s="87">
        <f t="shared" si="30"/>
        <v>76</v>
      </c>
      <c r="B77" s="44" t="s">
        <v>78</v>
      </c>
      <c r="C77" s="37">
        <v>5.89</v>
      </c>
      <c r="D77" s="37">
        <f t="shared" si="31"/>
        <v>58.9</v>
      </c>
      <c r="E77" s="37">
        <v>69.150000000000006</v>
      </c>
      <c r="F77" s="37">
        <v>11.75</v>
      </c>
      <c r="G77" s="37">
        <f t="shared" si="32"/>
        <v>58.75</v>
      </c>
      <c r="H77" s="37">
        <v>17.13</v>
      </c>
      <c r="I77" s="37">
        <f t="shared" si="33"/>
        <v>51.39</v>
      </c>
      <c r="J77" s="37">
        <v>149.57</v>
      </c>
      <c r="K77" s="37">
        <v>463.54</v>
      </c>
      <c r="L77" s="37">
        <f t="shared" si="34"/>
        <v>1390.6200000000001</v>
      </c>
      <c r="M77" s="46">
        <f t="shared" si="35"/>
        <v>1778.38</v>
      </c>
      <c r="N77" s="37">
        <v>5.84</v>
      </c>
      <c r="O77" s="37">
        <f t="shared" si="36"/>
        <v>58.4</v>
      </c>
      <c r="P77" s="145">
        <f t="shared" si="42"/>
        <v>99.151103565365034</v>
      </c>
      <c r="Q77" s="37">
        <v>69.42</v>
      </c>
      <c r="R77" s="145">
        <f t="shared" si="43"/>
        <v>100.39045553145336</v>
      </c>
      <c r="S77" s="37">
        <v>12.18</v>
      </c>
      <c r="T77" s="37">
        <f t="shared" si="37"/>
        <v>60.9</v>
      </c>
      <c r="U77" s="145">
        <f t="shared" si="44"/>
        <v>103.65957446808511</v>
      </c>
      <c r="V77" s="37">
        <v>17.02</v>
      </c>
      <c r="W77" s="37">
        <f t="shared" si="38"/>
        <v>51.06</v>
      </c>
      <c r="X77" s="145">
        <f t="shared" si="45"/>
        <v>99.357851722124934</v>
      </c>
      <c r="Y77" s="37">
        <v>157.62</v>
      </c>
      <c r="Z77" s="145">
        <f t="shared" si="46"/>
        <v>105.3820953399746</v>
      </c>
      <c r="AA77" s="37">
        <v>452.2</v>
      </c>
      <c r="AB77" s="38">
        <f t="shared" si="39"/>
        <v>1356.6</v>
      </c>
      <c r="AC77" s="49">
        <f t="shared" si="47"/>
        <v>97.553609181516137</v>
      </c>
      <c r="AD77" s="46">
        <f t="shared" si="40"/>
        <v>1754</v>
      </c>
      <c r="AE77" s="51">
        <f t="shared" si="41"/>
        <v>98.6290893959671</v>
      </c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</row>
    <row r="78" spans="1:111" s="38" customFormat="1" ht="15.75" thickBot="1" x14ac:dyDescent="0.3">
      <c r="A78" s="87">
        <f t="shared" si="30"/>
        <v>77</v>
      </c>
      <c r="B78" s="44" t="s">
        <v>13</v>
      </c>
      <c r="C78" s="37">
        <v>7.44</v>
      </c>
      <c r="D78" s="37">
        <f t="shared" si="31"/>
        <v>74.400000000000006</v>
      </c>
      <c r="E78" s="37">
        <v>90.86</v>
      </c>
      <c r="F78" s="37">
        <v>17.07</v>
      </c>
      <c r="G78" s="37">
        <f t="shared" si="32"/>
        <v>85.35</v>
      </c>
      <c r="H78" s="37">
        <v>13.39</v>
      </c>
      <c r="I78" s="37">
        <f t="shared" si="33"/>
        <v>40.17</v>
      </c>
      <c r="J78" s="37">
        <v>141.72</v>
      </c>
      <c r="K78" s="37">
        <v>291.82</v>
      </c>
      <c r="L78" s="37">
        <f t="shared" si="34"/>
        <v>875.46</v>
      </c>
      <c r="M78" s="46">
        <f t="shared" si="35"/>
        <v>1307.96</v>
      </c>
      <c r="N78" s="37">
        <v>8.14</v>
      </c>
      <c r="O78" s="37">
        <f t="shared" si="36"/>
        <v>81.400000000000006</v>
      </c>
      <c r="P78" s="145">
        <f t="shared" si="42"/>
        <v>109.40860215053763</v>
      </c>
      <c r="Q78" s="37">
        <v>83.2</v>
      </c>
      <c r="R78" s="145">
        <f t="shared" si="43"/>
        <v>91.569447501650885</v>
      </c>
      <c r="S78" s="37">
        <v>18.489999999999998</v>
      </c>
      <c r="T78" s="37">
        <f t="shared" si="37"/>
        <v>92.449999999999989</v>
      </c>
      <c r="U78" s="145">
        <f t="shared" si="44"/>
        <v>108.31868775629758</v>
      </c>
      <c r="V78" s="37">
        <v>13.66</v>
      </c>
      <c r="W78" s="37">
        <f t="shared" si="38"/>
        <v>40.980000000000004</v>
      </c>
      <c r="X78" s="145">
        <f t="shared" si="45"/>
        <v>102.01643017176998</v>
      </c>
      <c r="Y78" s="37">
        <v>141.32</v>
      </c>
      <c r="Z78" s="145">
        <f t="shared" si="46"/>
        <v>99.717753316398529</v>
      </c>
      <c r="AA78" s="37">
        <v>277.16000000000003</v>
      </c>
      <c r="AB78" s="38">
        <f t="shared" si="39"/>
        <v>831.48</v>
      </c>
      <c r="AC78" s="49">
        <f t="shared" si="47"/>
        <v>94.976355287505996</v>
      </c>
      <c r="AD78" s="46">
        <f t="shared" si="40"/>
        <v>1270.83</v>
      </c>
      <c r="AE78" s="51">
        <f t="shared" si="41"/>
        <v>97.161228172115344</v>
      </c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</row>
    <row r="79" spans="1:111" s="38" customFormat="1" ht="90.75" thickBot="1" x14ac:dyDescent="0.3">
      <c r="A79" s="87">
        <f t="shared" si="30"/>
        <v>78</v>
      </c>
      <c r="B79" s="44" t="s">
        <v>109</v>
      </c>
      <c r="C79" s="37">
        <v>5.67</v>
      </c>
      <c r="D79" s="37">
        <f t="shared" si="31"/>
        <v>56.7</v>
      </c>
      <c r="E79" s="37">
        <v>82.14</v>
      </c>
      <c r="F79" s="37">
        <v>14.74</v>
      </c>
      <c r="G79" s="37">
        <f t="shared" si="32"/>
        <v>73.7</v>
      </c>
      <c r="H79" s="37">
        <v>11.52</v>
      </c>
      <c r="I79" s="37">
        <f t="shared" si="33"/>
        <v>34.56</v>
      </c>
      <c r="J79" s="37">
        <v>151.41</v>
      </c>
      <c r="K79" s="37">
        <v>268.48</v>
      </c>
      <c r="L79" s="37">
        <f t="shared" si="34"/>
        <v>805.44</v>
      </c>
      <c r="M79" s="46">
        <f t="shared" si="35"/>
        <v>1203.95</v>
      </c>
      <c r="N79" s="37">
        <v>5.93</v>
      </c>
      <c r="O79" s="37">
        <f t="shared" si="36"/>
        <v>59.3</v>
      </c>
      <c r="P79" s="145">
        <f t="shared" si="42"/>
        <v>104.58553791887124</v>
      </c>
      <c r="Q79" s="37">
        <v>80.42</v>
      </c>
      <c r="R79" s="145">
        <f t="shared" si="43"/>
        <v>97.906014122230346</v>
      </c>
      <c r="S79" s="37">
        <v>16.11</v>
      </c>
      <c r="T79" s="37">
        <f t="shared" si="37"/>
        <v>80.55</v>
      </c>
      <c r="U79" s="145">
        <f t="shared" si="44"/>
        <v>109.29443690637719</v>
      </c>
      <c r="V79" s="37">
        <v>11.2</v>
      </c>
      <c r="W79" s="37">
        <f t="shared" si="38"/>
        <v>33.599999999999994</v>
      </c>
      <c r="X79" s="145">
        <f t="shared" si="45"/>
        <v>97.2222222222222</v>
      </c>
      <c r="Y79" s="37">
        <v>148.94999999999999</v>
      </c>
      <c r="Z79" s="145">
        <f t="shared" si="46"/>
        <v>98.375272439072717</v>
      </c>
      <c r="AA79" s="37">
        <v>291.83999999999997</v>
      </c>
      <c r="AB79" s="38">
        <f t="shared" si="39"/>
        <v>875.52</v>
      </c>
      <c r="AC79" s="49">
        <f t="shared" si="47"/>
        <v>108.70083432657924</v>
      </c>
      <c r="AD79" s="46">
        <f t="shared" si="40"/>
        <v>1278.3399999999999</v>
      </c>
      <c r="AE79" s="51">
        <f t="shared" si="41"/>
        <v>106.1788280244196</v>
      </c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</row>
    <row r="80" spans="1:111" s="38" customFormat="1" ht="23.25" thickBot="1" x14ac:dyDescent="0.3">
      <c r="A80" s="87">
        <f t="shared" si="30"/>
        <v>79</v>
      </c>
      <c r="B80" s="44" t="s">
        <v>24</v>
      </c>
      <c r="C80" s="37">
        <v>6.9</v>
      </c>
      <c r="D80" s="37">
        <f t="shared" si="31"/>
        <v>69</v>
      </c>
      <c r="E80" s="37">
        <v>70.099999999999994</v>
      </c>
      <c r="F80" s="37">
        <v>14.09</v>
      </c>
      <c r="G80" s="37">
        <f t="shared" si="32"/>
        <v>70.45</v>
      </c>
      <c r="H80" s="37">
        <v>18.14</v>
      </c>
      <c r="I80" s="37">
        <f t="shared" si="33"/>
        <v>54.42</v>
      </c>
      <c r="J80" s="37">
        <v>152.34</v>
      </c>
      <c r="K80" s="37">
        <v>214.14</v>
      </c>
      <c r="L80" s="37">
        <f t="shared" si="34"/>
        <v>642.41999999999996</v>
      </c>
      <c r="M80" s="46">
        <f t="shared" si="35"/>
        <v>1058.73</v>
      </c>
      <c r="N80" s="37">
        <v>6.36</v>
      </c>
      <c r="O80" s="37">
        <f t="shared" si="36"/>
        <v>63.6</v>
      </c>
      <c r="P80" s="145">
        <f t="shared" si="42"/>
        <v>92.173913043478265</v>
      </c>
      <c r="Q80" s="37">
        <v>69.77</v>
      </c>
      <c r="R80" s="145">
        <f t="shared" si="43"/>
        <v>99.529243937232522</v>
      </c>
      <c r="S80" s="37">
        <v>13.24</v>
      </c>
      <c r="T80" s="37">
        <f t="shared" si="37"/>
        <v>66.2</v>
      </c>
      <c r="U80" s="145">
        <f t="shared" si="44"/>
        <v>93.96735273243435</v>
      </c>
      <c r="V80" s="37">
        <v>18.420000000000002</v>
      </c>
      <c r="W80" s="37">
        <f t="shared" si="38"/>
        <v>55.260000000000005</v>
      </c>
      <c r="X80" s="145">
        <f t="shared" si="45"/>
        <v>101.5435501653804</v>
      </c>
      <c r="Y80" s="37">
        <v>150.72</v>
      </c>
      <c r="Z80" s="145">
        <f t="shared" si="46"/>
        <v>98.936589208349744</v>
      </c>
      <c r="AA80" s="37">
        <v>231.67</v>
      </c>
      <c r="AB80" s="38">
        <f t="shared" si="39"/>
        <v>695.01</v>
      </c>
      <c r="AC80" s="49">
        <f t="shared" si="47"/>
        <v>108.18623330531429</v>
      </c>
      <c r="AD80" s="46">
        <f t="shared" si="40"/>
        <v>1100.56</v>
      </c>
      <c r="AE80" s="51">
        <f t="shared" si="41"/>
        <v>103.95096011258771</v>
      </c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</row>
    <row r="81" spans="1:111" s="38" customFormat="1" ht="23.25" thickBot="1" x14ac:dyDescent="0.3">
      <c r="A81" s="87">
        <f t="shared" si="30"/>
        <v>80</v>
      </c>
      <c r="B81" s="44" t="s">
        <v>42</v>
      </c>
      <c r="C81" s="37">
        <v>6.7</v>
      </c>
      <c r="D81" s="37">
        <f t="shared" si="31"/>
        <v>67</v>
      </c>
      <c r="E81" s="37">
        <v>85.79</v>
      </c>
      <c r="F81" s="37">
        <v>14.64</v>
      </c>
      <c r="G81" s="37">
        <f t="shared" si="32"/>
        <v>73.2</v>
      </c>
      <c r="H81" s="37">
        <v>12.24</v>
      </c>
      <c r="I81" s="37">
        <f t="shared" si="33"/>
        <v>36.72</v>
      </c>
      <c r="J81" s="37">
        <v>115.18</v>
      </c>
      <c r="K81" s="37">
        <v>404.7</v>
      </c>
      <c r="L81" s="37">
        <f t="shared" si="34"/>
        <v>1214.0999999999999</v>
      </c>
      <c r="M81" s="46">
        <f t="shared" si="35"/>
        <v>1591.99</v>
      </c>
      <c r="N81" s="37">
        <v>6.98</v>
      </c>
      <c r="O81" s="37">
        <f t="shared" si="36"/>
        <v>69.800000000000011</v>
      </c>
      <c r="P81" s="145">
        <f t="shared" si="42"/>
        <v>104.17910447761196</v>
      </c>
      <c r="Q81" s="37">
        <v>88.18</v>
      </c>
      <c r="R81" s="145">
        <f t="shared" si="43"/>
        <v>102.78587247930994</v>
      </c>
      <c r="S81" s="37">
        <v>14.55</v>
      </c>
      <c r="T81" s="37">
        <f t="shared" si="37"/>
        <v>72.75</v>
      </c>
      <c r="U81" s="145">
        <f t="shared" si="44"/>
        <v>99.385245901639337</v>
      </c>
      <c r="V81" s="37">
        <v>12.22</v>
      </c>
      <c r="W81" s="37">
        <f t="shared" si="38"/>
        <v>36.660000000000004</v>
      </c>
      <c r="X81" s="145">
        <f t="shared" si="45"/>
        <v>99.836601307189554</v>
      </c>
      <c r="Y81" s="37">
        <v>114.59</v>
      </c>
      <c r="Z81" s="145">
        <f t="shared" si="46"/>
        <v>99.487758291370028</v>
      </c>
      <c r="AA81" s="37">
        <v>411.89</v>
      </c>
      <c r="AB81" s="38">
        <f t="shared" si="39"/>
        <v>1235.67</v>
      </c>
      <c r="AC81" s="49">
        <f t="shared" si="47"/>
        <v>101.77662466024218</v>
      </c>
      <c r="AD81" s="46">
        <f t="shared" si="40"/>
        <v>1617.65</v>
      </c>
      <c r="AE81" s="51">
        <f t="shared" si="41"/>
        <v>101.6118191697184</v>
      </c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</row>
    <row r="82" spans="1:111" s="38" customFormat="1" ht="15.75" thickBot="1" x14ac:dyDescent="0.3">
      <c r="A82" s="87">
        <f t="shared" si="30"/>
        <v>81</v>
      </c>
      <c r="B82" s="44" t="s">
        <v>4</v>
      </c>
      <c r="C82" s="37">
        <v>7.98</v>
      </c>
      <c r="D82" s="37">
        <f t="shared" si="31"/>
        <v>79.800000000000011</v>
      </c>
      <c r="E82" s="37">
        <v>90.78</v>
      </c>
      <c r="F82" s="37">
        <v>30.43</v>
      </c>
      <c r="G82" s="37">
        <f t="shared" si="32"/>
        <v>152.15</v>
      </c>
      <c r="H82" s="37">
        <v>23.33</v>
      </c>
      <c r="I82" s="37">
        <f t="shared" si="33"/>
        <v>69.989999999999995</v>
      </c>
      <c r="J82" s="37">
        <v>121.2</v>
      </c>
      <c r="K82" s="37">
        <v>510.79</v>
      </c>
      <c r="L82" s="37">
        <f t="shared" si="34"/>
        <v>1532.3700000000001</v>
      </c>
      <c r="M82" s="46">
        <f t="shared" si="35"/>
        <v>2046.2900000000002</v>
      </c>
      <c r="N82" s="37">
        <v>8.4499999999999993</v>
      </c>
      <c r="O82" s="37">
        <f t="shared" si="36"/>
        <v>84.5</v>
      </c>
      <c r="P82" s="145">
        <f t="shared" si="42"/>
        <v>105.88972431077693</v>
      </c>
      <c r="Q82" s="37">
        <v>96.02</v>
      </c>
      <c r="R82" s="145">
        <f t="shared" si="43"/>
        <v>105.77219651905705</v>
      </c>
      <c r="S82" s="37">
        <v>28.52</v>
      </c>
      <c r="T82" s="37">
        <f t="shared" si="37"/>
        <v>142.6</v>
      </c>
      <c r="U82" s="145">
        <f t="shared" si="44"/>
        <v>93.723299375616165</v>
      </c>
      <c r="V82" s="37">
        <v>22.22</v>
      </c>
      <c r="W82" s="37">
        <f t="shared" si="38"/>
        <v>66.66</v>
      </c>
      <c r="X82" s="145">
        <f t="shared" si="45"/>
        <v>95.242177453921997</v>
      </c>
      <c r="Y82" s="37">
        <v>129.87</v>
      </c>
      <c r="Z82" s="145">
        <f t="shared" si="46"/>
        <v>107.15346534653465</v>
      </c>
      <c r="AA82" s="37">
        <v>515.39</v>
      </c>
      <c r="AB82" s="38">
        <f t="shared" si="39"/>
        <v>1546.17</v>
      </c>
      <c r="AC82" s="49">
        <f t="shared" si="47"/>
        <v>100.90056579024649</v>
      </c>
      <c r="AD82" s="46">
        <f t="shared" si="40"/>
        <v>2065.8200000000002</v>
      </c>
      <c r="AE82" s="51">
        <f t="shared" si="41"/>
        <v>100.95441017646569</v>
      </c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</row>
    <row r="83" spans="1:111" s="38" customFormat="1" ht="34.5" thickBot="1" x14ac:dyDescent="0.3">
      <c r="A83" s="87">
        <f t="shared" si="30"/>
        <v>82</v>
      </c>
      <c r="B83" s="44" t="s">
        <v>7</v>
      </c>
      <c r="C83" s="37">
        <v>8.3800000000000008</v>
      </c>
      <c r="D83" s="37">
        <f t="shared" si="31"/>
        <v>83.800000000000011</v>
      </c>
      <c r="E83" s="37">
        <v>100.23</v>
      </c>
      <c r="F83" s="37">
        <v>19.97</v>
      </c>
      <c r="G83" s="37">
        <f t="shared" si="32"/>
        <v>99.85</v>
      </c>
      <c r="H83" s="37">
        <v>14.89</v>
      </c>
      <c r="I83" s="37">
        <f t="shared" si="33"/>
        <v>44.67</v>
      </c>
      <c r="J83" s="37">
        <v>132.97999999999999</v>
      </c>
      <c r="K83" s="37">
        <v>310.16000000000003</v>
      </c>
      <c r="L83" s="37">
        <f t="shared" si="34"/>
        <v>930.48</v>
      </c>
      <c r="M83" s="46">
        <f t="shared" si="35"/>
        <v>1392.01</v>
      </c>
      <c r="N83" s="37">
        <v>9.1999999999999993</v>
      </c>
      <c r="O83" s="37">
        <f t="shared" si="36"/>
        <v>92</v>
      </c>
      <c r="P83" s="145">
        <f t="shared" si="42"/>
        <v>109.7852028639618</v>
      </c>
      <c r="Q83" s="37">
        <v>85.23</v>
      </c>
      <c r="R83" s="145">
        <f t="shared" si="43"/>
        <v>85.034420832086198</v>
      </c>
      <c r="S83" s="37">
        <v>21.08</v>
      </c>
      <c r="T83" s="37">
        <f t="shared" si="37"/>
        <v>105.39999999999999</v>
      </c>
      <c r="U83" s="145">
        <f t="shared" si="44"/>
        <v>105.55833750625938</v>
      </c>
      <c r="V83" s="37">
        <v>15.19</v>
      </c>
      <c r="W83" s="37">
        <f t="shared" si="38"/>
        <v>45.57</v>
      </c>
      <c r="X83" s="145">
        <f t="shared" si="45"/>
        <v>102.0147750167898</v>
      </c>
      <c r="Y83" s="37">
        <v>131.26</v>
      </c>
      <c r="Z83" s="145">
        <f t="shared" si="46"/>
        <v>98.706572416904805</v>
      </c>
      <c r="AA83" s="37">
        <v>246.39</v>
      </c>
      <c r="AB83" s="38">
        <f t="shared" si="39"/>
        <v>739.17</v>
      </c>
      <c r="AC83" s="49">
        <f t="shared" si="47"/>
        <v>79.439644054681452</v>
      </c>
      <c r="AD83" s="46">
        <f t="shared" si="40"/>
        <v>1198.6299999999999</v>
      </c>
      <c r="AE83" s="51">
        <f t="shared" si="41"/>
        <v>86.107858420557321</v>
      </c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</row>
    <row r="84" spans="1:111" s="38" customFormat="1" ht="23.25" thickBot="1" x14ac:dyDescent="0.3">
      <c r="A84" s="87">
        <f t="shared" si="30"/>
        <v>83</v>
      </c>
      <c r="B84" s="44" t="s">
        <v>59</v>
      </c>
      <c r="C84" s="37">
        <v>6.08</v>
      </c>
      <c r="D84" s="37">
        <f t="shared" si="31"/>
        <v>60.8</v>
      </c>
      <c r="E84" s="37">
        <v>69.55</v>
      </c>
      <c r="F84" s="37">
        <v>15.39</v>
      </c>
      <c r="G84" s="37">
        <f t="shared" si="32"/>
        <v>76.95</v>
      </c>
      <c r="H84" s="37">
        <v>12.28</v>
      </c>
      <c r="I84" s="37">
        <f t="shared" si="33"/>
        <v>36.839999999999996</v>
      </c>
      <c r="J84" s="37">
        <v>114.18</v>
      </c>
      <c r="K84" s="37">
        <v>378.06</v>
      </c>
      <c r="L84" s="37">
        <f t="shared" si="34"/>
        <v>1134.18</v>
      </c>
      <c r="M84" s="46">
        <f t="shared" si="35"/>
        <v>1492.5</v>
      </c>
      <c r="N84" s="37">
        <v>6.53</v>
      </c>
      <c r="O84" s="37">
        <f t="shared" si="36"/>
        <v>65.3</v>
      </c>
      <c r="P84" s="145">
        <f t="shared" si="42"/>
        <v>107.4013157894737</v>
      </c>
      <c r="Q84" s="37">
        <v>74.36</v>
      </c>
      <c r="R84" s="145">
        <f t="shared" si="43"/>
        <v>106.91588785046729</v>
      </c>
      <c r="S84" s="37">
        <v>17.7</v>
      </c>
      <c r="T84" s="37">
        <f t="shared" si="37"/>
        <v>88.5</v>
      </c>
      <c r="U84" s="145">
        <f t="shared" si="44"/>
        <v>115.00974658869396</v>
      </c>
      <c r="V84" s="37">
        <v>12.56</v>
      </c>
      <c r="W84" s="37">
        <f t="shared" si="38"/>
        <v>37.68</v>
      </c>
      <c r="X84" s="145">
        <f t="shared" si="45"/>
        <v>102.28013029315962</v>
      </c>
      <c r="Y84" s="37">
        <v>100.1</v>
      </c>
      <c r="Z84" s="145">
        <f t="shared" si="46"/>
        <v>87.668593448940257</v>
      </c>
      <c r="AA84" s="37">
        <v>547.62</v>
      </c>
      <c r="AB84" s="38">
        <f t="shared" si="39"/>
        <v>1642.8600000000001</v>
      </c>
      <c r="AC84" s="49">
        <f t="shared" si="47"/>
        <v>144.85002380574511</v>
      </c>
      <c r="AD84" s="46">
        <f t="shared" si="40"/>
        <v>2008.8000000000002</v>
      </c>
      <c r="AE84" s="51">
        <f t="shared" si="41"/>
        <v>134.59296482412063</v>
      </c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</row>
    <row r="85" spans="1:111" s="38" customFormat="1" ht="23.25" thickBot="1" x14ac:dyDescent="0.3">
      <c r="A85" s="87">
        <f t="shared" si="30"/>
        <v>84</v>
      </c>
      <c r="B85" s="44" t="s">
        <v>10</v>
      </c>
      <c r="C85" s="37">
        <v>3.74</v>
      </c>
      <c r="D85" s="37">
        <f t="shared" si="31"/>
        <v>37.400000000000006</v>
      </c>
      <c r="E85" s="37">
        <v>59.87</v>
      </c>
      <c r="F85" s="37">
        <v>12.13</v>
      </c>
      <c r="G85" s="37">
        <f t="shared" si="32"/>
        <v>60.650000000000006</v>
      </c>
      <c r="H85" s="37">
        <v>9.14</v>
      </c>
      <c r="I85" s="37">
        <f t="shared" si="33"/>
        <v>27.42</v>
      </c>
      <c r="J85" s="37">
        <v>83.61</v>
      </c>
      <c r="K85" s="37">
        <v>337.09</v>
      </c>
      <c r="L85" s="37">
        <f t="shared" si="34"/>
        <v>1011.27</v>
      </c>
      <c r="M85" s="46">
        <f t="shared" si="35"/>
        <v>1280.22</v>
      </c>
      <c r="N85" s="37">
        <v>3.7</v>
      </c>
      <c r="O85" s="37">
        <f t="shared" si="36"/>
        <v>37</v>
      </c>
      <c r="P85" s="145">
        <f t="shared" si="42"/>
        <v>98.930481283422438</v>
      </c>
      <c r="Q85" s="37">
        <v>62.63</v>
      </c>
      <c r="R85" s="145">
        <f t="shared" si="43"/>
        <v>104.60998830800068</v>
      </c>
      <c r="S85" s="37">
        <v>11.59</v>
      </c>
      <c r="T85" s="37">
        <f t="shared" si="37"/>
        <v>57.95</v>
      </c>
      <c r="U85" s="145">
        <f t="shared" si="44"/>
        <v>95.548227535037086</v>
      </c>
      <c r="V85" s="37">
        <v>9.4600000000000009</v>
      </c>
      <c r="W85" s="37">
        <f t="shared" si="38"/>
        <v>28.380000000000003</v>
      </c>
      <c r="X85" s="145">
        <f t="shared" si="45"/>
        <v>103.50109409190374</v>
      </c>
      <c r="Y85" s="37">
        <v>82.02</v>
      </c>
      <c r="Z85" s="145">
        <f t="shared" si="46"/>
        <v>98.098313598851803</v>
      </c>
      <c r="AA85" s="37">
        <v>361.7</v>
      </c>
      <c r="AB85" s="38">
        <f t="shared" si="39"/>
        <v>1085.0999999999999</v>
      </c>
      <c r="AC85" s="49">
        <f t="shared" si="47"/>
        <v>107.30072087573051</v>
      </c>
      <c r="AD85" s="46">
        <f t="shared" si="40"/>
        <v>1353.08</v>
      </c>
      <c r="AE85" s="51">
        <f t="shared" si="41"/>
        <v>105.69120932339753</v>
      </c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</row>
    <row r="86" spans="1:111" s="38" customFormat="1" ht="23.25" thickBot="1" x14ac:dyDescent="0.3">
      <c r="A86" s="87">
        <f t="shared" si="30"/>
        <v>85</v>
      </c>
      <c r="B86" s="44" t="s">
        <v>65</v>
      </c>
      <c r="C86" s="37">
        <v>5.54</v>
      </c>
      <c r="D86" s="37">
        <f t="shared" si="31"/>
        <v>55.4</v>
      </c>
      <c r="E86" s="37">
        <v>69.03</v>
      </c>
      <c r="F86" s="37">
        <v>15.65</v>
      </c>
      <c r="G86" s="37">
        <f t="shared" si="32"/>
        <v>78.25</v>
      </c>
      <c r="H86" s="37">
        <v>10.56</v>
      </c>
      <c r="I86" s="37">
        <f t="shared" si="33"/>
        <v>31.68</v>
      </c>
      <c r="J86" s="37">
        <v>109.68</v>
      </c>
      <c r="K86" s="37">
        <v>451.8</v>
      </c>
      <c r="L86" s="37">
        <f t="shared" si="34"/>
        <v>1355.4</v>
      </c>
      <c r="M86" s="46">
        <f t="shared" si="35"/>
        <v>1699.44</v>
      </c>
      <c r="N86" s="37">
        <v>6.07</v>
      </c>
      <c r="O86" s="37">
        <f t="shared" si="36"/>
        <v>60.7</v>
      </c>
      <c r="P86" s="145">
        <f t="shared" si="42"/>
        <v>109.56678700361012</v>
      </c>
      <c r="Q86" s="37">
        <v>71.69</v>
      </c>
      <c r="R86" s="145">
        <f t="shared" si="43"/>
        <v>103.85339707373605</v>
      </c>
      <c r="S86" s="37">
        <v>15.76</v>
      </c>
      <c r="T86" s="37">
        <f t="shared" si="37"/>
        <v>78.8</v>
      </c>
      <c r="U86" s="145">
        <f t="shared" si="44"/>
        <v>100.70287539936102</v>
      </c>
      <c r="V86" s="37">
        <v>11.37</v>
      </c>
      <c r="W86" s="37">
        <f t="shared" si="38"/>
        <v>34.11</v>
      </c>
      <c r="X86" s="145">
        <f t="shared" si="45"/>
        <v>107.67045454545455</v>
      </c>
      <c r="Y86" s="37">
        <v>105.57</v>
      </c>
      <c r="Z86" s="145">
        <f t="shared" si="46"/>
        <v>96.252735229759296</v>
      </c>
      <c r="AA86" s="37">
        <v>468.52</v>
      </c>
      <c r="AB86" s="38">
        <f t="shared" si="39"/>
        <v>1405.56</v>
      </c>
      <c r="AC86" s="49">
        <f t="shared" si="47"/>
        <v>103.70075254537406</v>
      </c>
      <c r="AD86" s="46">
        <f t="shared" si="40"/>
        <v>1756.4299999999998</v>
      </c>
      <c r="AE86" s="51">
        <f t="shared" si="41"/>
        <v>103.3534576095655</v>
      </c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</row>
    <row r="87" spans="1:111" s="38" customFormat="1" ht="23.25" thickBot="1" x14ac:dyDescent="0.3">
      <c r="A87" s="87">
        <f t="shared" si="30"/>
        <v>86</v>
      </c>
      <c r="B87" s="44" t="s">
        <v>60</v>
      </c>
      <c r="C87" s="37">
        <v>9.66</v>
      </c>
      <c r="D87" s="37">
        <f t="shared" si="31"/>
        <v>96.6</v>
      </c>
      <c r="E87" s="37">
        <v>74.83</v>
      </c>
      <c r="F87" s="37">
        <v>23.4</v>
      </c>
      <c r="G87" s="37">
        <f t="shared" si="32"/>
        <v>117</v>
      </c>
      <c r="H87" s="37">
        <v>14.14</v>
      </c>
      <c r="I87" s="37">
        <f t="shared" si="33"/>
        <v>42.42</v>
      </c>
      <c r="J87" s="37">
        <v>148.55000000000001</v>
      </c>
      <c r="K87" s="37">
        <v>339.23</v>
      </c>
      <c r="L87" s="37">
        <f t="shared" si="34"/>
        <v>1017.69</v>
      </c>
      <c r="M87" s="46">
        <f t="shared" si="35"/>
        <v>1497.0900000000001</v>
      </c>
      <c r="N87" s="37">
        <v>15.16</v>
      </c>
      <c r="O87" s="37">
        <f t="shared" si="36"/>
        <v>151.6</v>
      </c>
      <c r="P87" s="145">
        <f t="shared" si="42"/>
        <v>156.93581780538301</v>
      </c>
      <c r="Q87" s="37">
        <v>96.65</v>
      </c>
      <c r="R87" s="145">
        <f t="shared" si="43"/>
        <v>129.15942803688361</v>
      </c>
      <c r="S87" s="37">
        <v>30.67</v>
      </c>
      <c r="T87" s="37">
        <f t="shared" si="37"/>
        <v>153.35000000000002</v>
      </c>
      <c r="U87" s="145">
        <f t="shared" si="44"/>
        <v>131.0683760683761</v>
      </c>
      <c r="V87" s="37">
        <v>18.760000000000002</v>
      </c>
      <c r="W87" s="37">
        <f t="shared" si="38"/>
        <v>56.28</v>
      </c>
      <c r="X87" s="145">
        <f t="shared" si="45"/>
        <v>132.67326732673268</v>
      </c>
      <c r="Y87" s="37">
        <v>146.72999999999999</v>
      </c>
      <c r="Z87" s="145">
        <f t="shared" si="46"/>
        <v>98.774823291820923</v>
      </c>
      <c r="AA87" s="38">
        <v>339.23</v>
      </c>
      <c r="AB87" s="38">
        <f t="shared" si="39"/>
        <v>1017.69</v>
      </c>
      <c r="AC87" s="49">
        <f t="shared" si="47"/>
        <v>100</v>
      </c>
      <c r="AD87" s="46">
        <f t="shared" si="40"/>
        <v>1622.3000000000002</v>
      </c>
      <c r="AE87" s="51">
        <f t="shared" si="41"/>
        <v>108.36355863708928</v>
      </c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</row>
    <row r="88" spans="1:111" s="38" customFormat="1" ht="23.25" thickBot="1" x14ac:dyDescent="0.3">
      <c r="A88" s="87">
        <f t="shared" si="30"/>
        <v>87</v>
      </c>
      <c r="B88" s="44" t="s">
        <v>9</v>
      </c>
      <c r="C88" s="37">
        <v>9.3800000000000008</v>
      </c>
      <c r="D88" s="37">
        <f t="shared" si="31"/>
        <v>93.800000000000011</v>
      </c>
      <c r="E88" s="37">
        <v>86.06</v>
      </c>
      <c r="F88" s="37">
        <v>14.55</v>
      </c>
      <c r="G88" s="37">
        <f t="shared" si="32"/>
        <v>72.75</v>
      </c>
      <c r="H88" s="37">
        <v>13.93</v>
      </c>
      <c r="I88" s="37">
        <f t="shared" si="33"/>
        <v>41.79</v>
      </c>
      <c r="J88" s="37">
        <v>141.99</v>
      </c>
      <c r="K88" s="37">
        <v>299.48</v>
      </c>
      <c r="L88" s="37">
        <f t="shared" si="34"/>
        <v>898.44</v>
      </c>
      <c r="M88" s="46">
        <f t="shared" si="35"/>
        <v>1334.8300000000002</v>
      </c>
      <c r="N88" s="37">
        <v>10.95</v>
      </c>
      <c r="O88" s="37">
        <f t="shared" si="36"/>
        <v>109.5</v>
      </c>
      <c r="P88" s="145">
        <f t="shared" si="42"/>
        <v>116.73773987206822</v>
      </c>
      <c r="Q88" s="37">
        <v>84.64</v>
      </c>
      <c r="R88" s="145">
        <f t="shared" si="43"/>
        <v>98.349988380199861</v>
      </c>
      <c r="S88" s="37">
        <v>17.12</v>
      </c>
      <c r="T88" s="37">
        <f t="shared" si="37"/>
        <v>85.600000000000009</v>
      </c>
      <c r="U88" s="145">
        <f t="shared" si="44"/>
        <v>117.66323024054984</v>
      </c>
      <c r="V88" s="37">
        <v>15.75</v>
      </c>
      <c r="W88" s="37">
        <f t="shared" si="38"/>
        <v>47.25</v>
      </c>
      <c r="X88" s="145">
        <f t="shared" si="45"/>
        <v>113.06532663316584</v>
      </c>
      <c r="Y88" s="37">
        <v>151.22</v>
      </c>
      <c r="Z88" s="145">
        <f t="shared" si="46"/>
        <v>106.50045777871679</v>
      </c>
      <c r="AA88" s="37">
        <v>331.15</v>
      </c>
      <c r="AB88" s="38">
        <f t="shared" si="39"/>
        <v>993.44999999999993</v>
      </c>
      <c r="AC88" s="49">
        <f t="shared" si="47"/>
        <v>110.57499666087884</v>
      </c>
      <c r="AD88" s="46">
        <f t="shared" si="40"/>
        <v>1471.6599999999999</v>
      </c>
      <c r="AE88" s="51">
        <f t="shared" si="41"/>
        <v>110.25074354037589</v>
      </c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</row>
    <row r="89" spans="1:111" s="38" customFormat="1" ht="23.25" thickBot="1" x14ac:dyDescent="0.3">
      <c r="A89" s="87">
        <f t="shared" si="30"/>
        <v>88</v>
      </c>
      <c r="B89" s="44" t="s">
        <v>49</v>
      </c>
      <c r="C89" s="37">
        <v>5.14</v>
      </c>
      <c r="D89" s="37">
        <f t="shared" si="31"/>
        <v>51.4</v>
      </c>
      <c r="E89" s="37">
        <v>76.02</v>
      </c>
      <c r="F89" s="37">
        <v>13.28</v>
      </c>
      <c r="G89" s="37">
        <f t="shared" si="32"/>
        <v>66.399999999999991</v>
      </c>
      <c r="H89" s="37">
        <v>12.51</v>
      </c>
      <c r="I89" s="37">
        <f t="shared" si="33"/>
        <v>37.53</v>
      </c>
      <c r="J89" s="37">
        <v>102.44</v>
      </c>
      <c r="K89" s="37">
        <v>177.8</v>
      </c>
      <c r="L89" s="37">
        <f t="shared" si="34"/>
        <v>533.40000000000009</v>
      </c>
      <c r="M89" s="46">
        <f t="shared" si="35"/>
        <v>867.19</v>
      </c>
      <c r="N89" s="37">
        <v>5.25</v>
      </c>
      <c r="O89" s="37">
        <f t="shared" si="36"/>
        <v>52.5</v>
      </c>
      <c r="P89" s="145">
        <f t="shared" si="42"/>
        <v>102.14007782101166</v>
      </c>
      <c r="Q89" s="37">
        <v>70.430000000000007</v>
      </c>
      <c r="R89" s="145">
        <f t="shared" si="43"/>
        <v>92.646671928439901</v>
      </c>
      <c r="S89" s="37">
        <v>15.39</v>
      </c>
      <c r="T89" s="37">
        <f t="shared" si="37"/>
        <v>76.95</v>
      </c>
      <c r="U89" s="145">
        <f t="shared" si="44"/>
        <v>115.88855421686748</v>
      </c>
      <c r="V89" s="37">
        <v>12.73</v>
      </c>
      <c r="W89" s="37">
        <f t="shared" si="38"/>
        <v>38.19</v>
      </c>
      <c r="X89" s="145">
        <f t="shared" si="45"/>
        <v>101.7585931254996</v>
      </c>
      <c r="Y89" s="37">
        <v>100.75</v>
      </c>
      <c r="Z89" s="145">
        <f t="shared" si="46"/>
        <v>98.350253807106597</v>
      </c>
      <c r="AA89" s="37">
        <v>199.43</v>
      </c>
      <c r="AB89" s="38">
        <f t="shared" si="39"/>
        <v>598.29</v>
      </c>
      <c r="AC89" s="49">
        <f t="shared" si="47"/>
        <v>112.16535433070864</v>
      </c>
      <c r="AD89" s="46">
        <f t="shared" si="40"/>
        <v>937.1099999999999</v>
      </c>
      <c r="AE89" s="51">
        <f t="shared" si="41"/>
        <v>108.06282360267068</v>
      </c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</row>
    <row r="91" spans="1:111" x14ac:dyDescent="0.25"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</row>
    <row r="92" spans="1:111" x14ac:dyDescent="0.25"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</row>
    <row r="93" spans="1:111" x14ac:dyDescent="0.25"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</row>
    <row r="94" spans="1:111" x14ac:dyDescent="0.25"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</row>
    <row r="95" spans="1:111" x14ac:dyDescent="0.25"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</row>
    <row r="96" spans="1:111" x14ac:dyDescent="0.25"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</row>
    <row r="97" spans="57:111" x14ac:dyDescent="0.25"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</row>
    <row r="98" spans="57:111" x14ac:dyDescent="0.25"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</row>
    <row r="99" spans="57:111" x14ac:dyDescent="0.25"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</row>
    <row r="100" spans="57:111" x14ac:dyDescent="0.25"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</row>
    <row r="101" spans="57:111" x14ac:dyDescent="0.25"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</row>
    <row r="102" spans="57:111" x14ac:dyDescent="0.25"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</row>
    <row r="103" spans="57:111" x14ac:dyDescent="0.25"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</row>
  </sheetData>
  <sortState ref="A1:Y102">
    <sortCondition ref="B1"/>
  </sortState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G15" sqref="G15"/>
    </sheetView>
  </sheetViews>
  <sheetFormatPr defaultRowHeight="15" x14ac:dyDescent="0.25"/>
  <cols>
    <col min="1" max="1" width="9.140625" style="17"/>
    <col min="2" max="2" width="24" customWidth="1"/>
    <col min="3" max="3" width="17.85546875" customWidth="1"/>
    <col min="4" max="4" width="17.85546875" style="42" customWidth="1"/>
    <col min="5" max="5" width="21.28515625" customWidth="1"/>
    <col min="6" max="6" width="12.7109375" style="42" customWidth="1"/>
    <col min="7" max="7" width="18.5703125" style="8" customWidth="1"/>
    <col min="9" max="9" width="30.28515625" customWidth="1"/>
  </cols>
  <sheetData>
    <row r="1" spans="1:11" s="74" customFormat="1" ht="34.5" customHeight="1" thickBot="1" x14ac:dyDescent="0.3">
      <c r="A1" s="173"/>
      <c r="B1" s="75"/>
      <c r="C1" s="76" t="s">
        <v>132</v>
      </c>
      <c r="D1" s="77" t="s">
        <v>133</v>
      </c>
      <c r="E1" s="76" t="s">
        <v>131</v>
      </c>
      <c r="F1" s="77" t="s">
        <v>134</v>
      </c>
      <c r="G1" s="78" t="s">
        <v>99</v>
      </c>
    </row>
    <row r="2" spans="1:11" ht="15.75" thickBot="1" x14ac:dyDescent="0.3">
      <c r="A2" s="53">
        <f>ROW(A1)</f>
        <v>1</v>
      </c>
      <c r="B2" s="44" t="s">
        <v>73</v>
      </c>
      <c r="C2" s="37">
        <v>68.37</v>
      </c>
      <c r="D2" s="57">
        <f>C2*5</f>
        <v>341.85</v>
      </c>
      <c r="E2" s="37">
        <v>95.64</v>
      </c>
      <c r="F2" s="68">
        <f>E2*5</f>
        <v>478.2</v>
      </c>
      <c r="G2" s="79">
        <f>F2/D2*100</f>
        <v>139.88591487494514</v>
      </c>
    </row>
    <row r="3" spans="1:11" ht="15.75" thickBot="1" x14ac:dyDescent="0.3">
      <c r="A3" s="53">
        <f>ROW(A2)</f>
        <v>2</v>
      </c>
      <c r="B3" s="44" t="s">
        <v>90</v>
      </c>
      <c r="C3" s="37">
        <v>76</v>
      </c>
      <c r="D3" s="57">
        <f>C3*5</f>
        <v>380</v>
      </c>
      <c r="E3" s="37">
        <v>95.06</v>
      </c>
      <c r="F3" s="68">
        <f>E3*5</f>
        <v>475.3</v>
      </c>
      <c r="G3" s="79">
        <f>F3/D3*100</f>
        <v>125.07894736842104</v>
      </c>
    </row>
    <row r="4" spans="1:11" ht="23.25" thickBot="1" x14ac:dyDescent="0.3">
      <c r="A4" s="53">
        <f>ROW(A3)</f>
        <v>3</v>
      </c>
      <c r="B4" s="44" t="s">
        <v>60</v>
      </c>
      <c r="C4" s="37">
        <v>259.62</v>
      </c>
      <c r="D4" s="57">
        <f>C4*5</f>
        <v>1298.0999999999999</v>
      </c>
      <c r="E4" s="37">
        <v>310.72000000000003</v>
      </c>
      <c r="F4" s="68">
        <f>E4*5</f>
        <v>1553.6000000000001</v>
      </c>
      <c r="G4" s="79">
        <f>F4/D4*100</f>
        <v>119.68261304984209</v>
      </c>
    </row>
    <row r="5" spans="1:11" ht="26.25" customHeight="1" thickBot="1" x14ac:dyDescent="0.3">
      <c r="A5" s="53">
        <f>ROW(A4)</f>
        <v>4</v>
      </c>
      <c r="B5" s="44" t="s">
        <v>8</v>
      </c>
      <c r="C5" s="37">
        <v>154.31</v>
      </c>
      <c r="D5" s="57">
        <f>C5*5</f>
        <v>771.55</v>
      </c>
      <c r="E5" s="37">
        <v>181.71</v>
      </c>
      <c r="F5" s="68">
        <f>E5*5</f>
        <v>908.55000000000007</v>
      </c>
      <c r="G5" s="79">
        <f>F5/D5*100</f>
        <v>117.75646426025534</v>
      </c>
      <c r="J5" s="133"/>
      <c r="K5" s="133"/>
    </row>
    <row r="6" spans="1:11" ht="33.75" customHeight="1" thickBot="1" x14ac:dyDescent="0.3">
      <c r="A6" s="53">
        <f>ROW(A5)</f>
        <v>5</v>
      </c>
      <c r="B6" s="44" t="s">
        <v>46</v>
      </c>
      <c r="C6" s="37">
        <v>72.739999999999995</v>
      </c>
      <c r="D6" s="57">
        <f>C6*5</f>
        <v>363.7</v>
      </c>
      <c r="E6" s="37">
        <v>83.93</v>
      </c>
      <c r="F6" s="68">
        <f>E6*5</f>
        <v>419.65000000000003</v>
      </c>
      <c r="G6" s="79">
        <f>F6/D6*100</f>
        <v>115.38355787737147</v>
      </c>
    </row>
    <row r="7" spans="1:11" ht="15.75" thickBot="1" x14ac:dyDescent="0.3">
      <c r="A7" s="53">
        <f>ROW(A6)</f>
        <v>6</v>
      </c>
      <c r="B7" s="44" t="s">
        <v>78</v>
      </c>
      <c r="C7" s="37">
        <v>100.88</v>
      </c>
      <c r="D7" s="57">
        <f>C7*5</f>
        <v>504.4</v>
      </c>
      <c r="E7" s="37">
        <v>113.55</v>
      </c>
      <c r="F7" s="68">
        <f>E7*5</f>
        <v>567.75</v>
      </c>
      <c r="G7" s="79">
        <f>F7/D7*100</f>
        <v>112.55947660586835</v>
      </c>
    </row>
    <row r="8" spans="1:11" ht="15.75" thickBot="1" x14ac:dyDescent="0.3">
      <c r="A8" s="53">
        <f>ROW(A7)</f>
        <v>7</v>
      </c>
      <c r="B8" s="44" t="s">
        <v>82</v>
      </c>
      <c r="C8" s="37">
        <v>82.16</v>
      </c>
      <c r="D8" s="57">
        <f>C8*5</f>
        <v>410.79999999999995</v>
      </c>
      <c r="E8" s="37">
        <v>92.19</v>
      </c>
      <c r="F8" s="68">
        <f>E8*5</f>
        <v>460.95</v>
      </c>
      <c r="G8" s="79">
        <f>F8/D8*100</f>
        <v>112.20788704965921</v>
      </c>
    </row>
    <row r="9" spans="1:11" ht="15.75" thickBot="1" x14ac:dyDescent="0.3">
      <c r="A9" s="53">
        <f>ROW(A8)</f>
        <v>8</v>
      </c>
      <c r="B9" s="44" t="s">
        <v>84</v>
      </c>
      <c r="C9" s="37">
        <v>93.99</v>
      </c>
      <c r="D9" s="57">
        <f>C9*5</f>
        <v>469.95</v>
      </c>
      <c r="E9" s="37">
        <v>104.92</v>
      </c>
      <c r="F9" s="68">
        <f>E9*5</f>
        <v>524.6</v>
      </c>
      <c r="G9" s="79">
        <f>F9/D9*100</f>
        <v>111.62889669113736</v>
      </c>
    </row>
    <row r="10" spans="1:11" ht="15.75" thickBot="1" x14ac:dyDescent="0.3">
      <c r="A10" s="53">
        <f>ROW(A9)</f>
        <v>9</v>
      </c>
      <c r="B10" s="44" t="s">
        <v>72</v>
      </c>
      <c r="C10" s="37">
        <v>76.510000000000005</v>
      </c>
      <c r="D10" s="57">
        <f>C10*5</f>
        <v>382.55</v>
      </c>
      <c r="E10" s="37">
        <v>85.19</v>
      </c>
      <c r="F10" s="68">
        <f>E10*5</f>
        <v>425.95</v>
      </c>
      <c r="G10" s="79">
        <f>F10/D10*100</f>
        <v>111.34492223238792</v>
      </c>
    </row>
    <row r="11" spans="1:11" ht="15.75" thickBot="1" x14ac:dyDescent="0.3">
      <c r="A11" s="53">
        <f>ROW(A10)</f>
        <v>10</v>
      </c>
      <c r="B11" s="44" t="s">
        <v>19</v>
      </c>
      <c r="C11" s="37">
        <v>119.47</v>
      </c>
      <c r="D11" s="57">
        <f>C11*5</f>
        <v>597.35</v>
      </c>
      <c r="E11" s="37">
        <v>132.86000000000001</v>
      </c>
      <c r="F11" s="68">
        <f>E11*5</f>
        <v>664.30000000000007</v>
      </c>
      <c r="G11" s="79">
        <f>F11/D11*100</f>
        <v>111.20783460282917</v>
      </c>
    </row>
    <row r="12" spans="1:11" ht="15.75" thickBot="1" x14ac:dyDescent="0.3">
      <c r="A12" s="53">
        <f>ROW(A11)</f>
        <v>11</v>
      </c>
      <c r="B12" s="44" t="s">
        <v>71</v>
      </c>
      <c r="C12" s="37">
        <v>102.69</v>
      </c>
      <c r="D12" s="57">
        <f>C12*5</f>
        <v>513.45000000000005</v>
      </c>
      <c r="E12" s="37">
        <v>112.11</v>
      </c>
      <c r="F12" s="68">
        <f>E12*5</f>
        <v>560.54999999999995</v>
      </c>
      <c r="G12" s="79">
        <f>F12/D12*100</f>
        <v>109.17323984808644</v>
      </c>
    </row>
    <row r="13" spans="1:11" ht="15.75" thickBot="1" x14ac:dyDescent="0.3">
      <c r="A13" s="53">
        <f>ROW(A12)</f>
        <v>12</v>
      </c>
      <c r="B13" s="44" t="s">
        <v>35</v>
      </c>
      <c r="C13" s="37">
        <v>64.58</v>
      </c>
      <c r="D13" s="57">
        <f>C13*5</f>
        <v>322.89999999999998</v>
      </c>
      <c r="E13" s="37">
        <v>70.47</v>
      </c>
      <c r="F13" s="68">
        <f>E13*5</f>
        <v>352.35</v>
      </c>
      <c r="G13" s="79">
        <f>F13/D13*100</f>
        <v>109.12047073397338</v>
      </c>
    </row>
    <row r="14" spans="1:11" ht="79.5" thickBot="1" x14ac:dyDescent="0.3">
      <c r="A14" s="53">
        <f>ROW(A13)</f>
        <v>13</v>
      </c>
      <c r="B14" s="44" t="s">
        <v>109</v>
      </c>
      <c r="C14" s="37">
        <v>79.040000000000006</v>
      </c>
      <c r="D14" s="57">
        <f>C14*5</f>
        <v>395.20000000000005</v>
      </c>
      <c r="E14" s="37">
        <v>86.24</v>
      </c>
      <c r="F14" s="68">
        <f>E14*5</f>
        <v>431.2</v>
      </c>
      <c r="G14" s="79">
        <f>F14/D14*100</f>
        <v>109.10931174089067</v>
      </c>
    </row>
    <row r="15" spans="1:11" ht="34.5" thickBot="1" x14ac:dyDescent="0.3">
      <c r="A15" s="53">
        <f>ROW(A14)</f>
        <v>14</v>
      </c>
      <c r="B15" s="44" t="s">
        <v>7</v>
      </c>
      <c r="C15" s="37">
        <v>115.93</v>
      </c>
      <c r="D15" s="57">
        <f>C15*5</f>
        <v>579.65000000000009</v>
      </c>
      <c r="E15" s="37">
        <v>126.03</v>
      </c>
      <c r="F15" s="68">
        <f>E15*5</f>
        <v>630.15</v>
      </c>
      <c r="G15" s="79">
        <f>F15/D15*100</f>
        <v>108.71215388596565</v>
      </c>
    </row>
    <row r="16" spans="1:11" ht="34.5" thickBot="1" x14ac:dyDescent="0.3">
      <c r="A16" s="53">
        <f>ROW(A15)</f>
        <v>15</v>
      </c>
      <c r="B16" s="44" t="s">
        <v>22</v>
      </c>
      <c r="C16" s="37">
        <v>98.5</v>
      </c>
      <c r="D16" s="57">
        <f>C16*5</f>
        <v>492.5</v>
      </c>
      <c r="E16" s="37">
        <v>106.96</v>
      </c>
      <c r="F16" s="68">
        <f>E16*5</f>
        <v>534.79999999999995</v>
      </c>
      <c r="G16" s="79">
        <f>F16/D16*100</f>
        <v>108.58883248730965</v>
      </c>
    </row>
    <row r="17" spans="1:7" ht="23.25" thickBot="1" x14ac:dyDescent="0.3">
      <c r="A17" s="53">
        <f>ROW(A16)</f>
        <v>16</v>
      </c>
      <c r="B17" s="44" t="s">
        <v>31</v>
      </c>
      <c r="C17" s="37">
        <v>101.05</v>
      </c>
      <c r="D17" s="57">
        <f>C17*5</f>
        <v>505.25</v>
      </c>
      <c r="E17" s="37">
        <v>109.47</v>
      </c>
      <c r="F17" s="68">
        <f>E17*5</f>
        <v>547.35</v>
      </c>
      <c r="G17" s="79">
        <f>F17/D17*100</f>
        <v>108.33250865907966</v>
      </c>
    </row>
    <row r="18" spans="1:7" ht="15.75" thickBot="1" x14ac:dyDescent="0.3">
      <c r="A18" s="53">
        <f>ROW(A17)</f>
        <v>17</v>
      </c>
      <c r="B18" s="44" t="s">
        <v>44</v>
      </c>
      <c r="C18" s="37">
        <v>75.06</v>
      </c>
      <c r="D18" s="57">
        <f>C18*5</f>
        <v>375.3</v>
      </c>
      <c r="E18" s="37">
        <v>81.209999999999994</v>
      </c>
      <c r="F18" s="68">
        <f>E18*5</f>
        <v>406.04999999999995</v>
      </c>
      <c r="G18" s="79">
        <f>F18/D18*100</f>
        <v>108.19344524380494</v>
      </c>
    </row>
    <row r="19" spans="1:7" ht="15.75" thickBot="1" x14ac:dyDescent="0.3">
      <c r="A19" s="53">
        <f>ROW(A18)</f>
        <v>18</v>
      </c>
      <c r="B19" s="44" t="s">
        <v>36</v>
      </c>
      <c r="C19" s="37">
        <v>88.71</v>
      </c>
      <c r="D19" s="57">
        <f>C19*5</f>
        <v>443.54999999999995</v>
      </c>
      <c r="E19" s="37">
        <v>95.45</v>
      </c>
      <c r="F19" s="68">
        <f>E19*5</f>
        <v>477.25</v>
      </c>
      <c r="G19" s="79">
        <f>F19/D19*100</f>
        <v>107.59779055348891</v>
      </c>
    </row>
    <row r="20" spans="1:7" ht="15.75" thickBot="1" x14ac:dyDescent="0.3">
      <c r="A20" s="53">
        <f>ROW(A19)</f>
        <v>19</v>
      </c>
      <c r="B20" s="44" t="s">
        <v>37</v>
      </c>
      <c r="C20" s="37">
        <v>109.09</v>
      </c>
      <c r="D20" s="57">
        <f>C20*5</f>
        <v>545.45000000000005</v>
      </c>
      <c r="E20" s="37">
        <v>117.35</v>
      </c>
      <c r="F20" s="68">
        <f>E20*5</f>
        <v>586.75</v>
      </c>
      <c r="G20" s="79">
        <f>F20/D20*100</f>
        <v>107.5717297644147</v>
      </c>
    </row>
    <row r="21" spans="1:7" ht="23.25" thickBot="1" x14ac:dyDescent="0.3">
      <c r="A21" s="53">
        <f>ROW(A20)</f>
        <v>20</v>
      </c>
      <c r="B21" s="44" t="s">
        <v>43</v>
      </c>
      <c r="C21" s="37">
        <v>206.27</v>
      </c>
      <c r="D21" s="57">
        <f>C21*5</f>
        <v>1031.3500000000001</v>
      </c>
      <c r="E21" s="37">
        <v>220.68</v>
      </c>
      <c r="F21" s="68">
        <f>E21*5</f>
        <v>1103.4000000000001</v>
      </c>
      <c r="G21" s="79">
        <f>F21/D21*100</f>
        <v>106.98598923740728</v>
      </c>
    </row>
    <row r="22" spans="1:7" ht="15.75" thickBot="1" x14ac:dyDescent="0.3">
      <c r="A22" s="53">
        <f>ROW(A21)</f>
        <v>21</v>
      </c>
      <c r="B22" s="44" t="s">
        <v>86</v>
      </c>
      <c r="C22" s="37">
        <v>158.19999999999999</v>
      </c>
      <c r="D22" s="57">
        <f>C22*5</f>
        <v>791</v>
      </c>
      <c r="E22" s="37">
        <v>168.78</v>
      </c>
      <c r="F22" s="68">
        <f>E22*5</f>
        <v>843.9</v>
      </c>
      <c r="G22" s="79">
        <f>F22/D22*100</f>
        <v>106.68773704171934</v>
      </c>
    </row>
    <row r="23" spans="1:7" ht="15.75" thickBot="1" x14ac:dyDescent="0.3">
      <c r="A23" s="53">
        <f>ROW(A22)</f>
        <v>22</v>
      </c>
      <c r="B23" s="44" t="s">
        <v>13</v>
      </c>
      <c r="C23" s="37">
        <v>106.66</v>
      </c>
      <c r="D23" s="57">
        <f>C23*5</f>
        <v>533.29999999999995</v>
      </c>
      <c r="E23" s="37">
        <v>113.57</v>
      </c>
      <c r="F23" s="68">
        <f>E23*5</f>
        <v>567.84999999999991</v>
      </c>
      <c r="G23" s="79">
        <f>F23/D23*100</f>
        <v>106.47852990811926</v>
      </c>
    </row>
    <row r="24" spans="1:7" ht="15.75" thickBot="1" x14ac:dyDescent="0.3">
      <c r="A24" s="53">
        <f>ROW(A23)</f>
        <v>23</v>
      </c>
      <c r="B24" s="44" t="s">
        <v>56</v>
      </c>
      <c r="C24" s="37">
        <v>99.53</v>
      </c>
      <c r="D24" s="57">
        <f>C24*5</f>
        <v>497.65</v>
      </c>
      <c r="E24" s="37">
        <v>105.88</v>
      </c>
      <c r="F24" s="68">
        <f>E24*5</f>
        <v>529.4</v>
      </c>
      <c r="G24" s="79">
        <f>F24/D24*100</f>
        <v>106.37998593388929</v>
      </c>
    </row>
    <row r="25" spans="1:7" ht="23.25" thickBot="1" x14ac:dyDescent="0.3">
      <c r="A25" s="53">
        <f>ROW(A24)</f>
        <v>24</v>
      </c>
      <c r="B25" s="44" t="s">
        <v>40</v>
      </c>
      <c r="C25" s="37">
        <v>85.19</v>
      </c>
      <c r="D25" s="57">
        <f>C25*5</f>
        <v>425.95</v>
      </c>
      <c r="E25" s="37">
        <v>90.57</v>
      </c>
      <c r="F25" s="68">
        <f>E25*5</f>
        <v>452.84999999999997</v>
      </c>
      <c r="G25" s="79">
        <f>F25/D25*100</f>
        <v>106.31529522244394</v>
      </c>
    </row>
    <row r="26" spans="1:7" ht="23.25" thickBot="1" x14ac:dyDescent="0.3">
      <c r="A26" s="53">
        <f>ROW(A25)</f>
        <v>25</v>
      </c>
      <c r="B26" s="44" t="s">
        <v>80</v>
      </c>
      <c r="C26" s="37">
        <v>106.43</v>
      </c>
      <c r="D26" s="57">
        <f>C26*5</f>
        <v>532.15000000000009</v>
      </c>
      <c r="E26" s="37">
        <v>113.04</v>
      </c>
      <c r="F26" s="68">
        <f>E26*5</f>
        <v>565.20000000000005</v>
      </c>
      <c r="G26" s="79">
        <f>F26/D26*100</f>
        <v>106.21065489053838</v>
      </c>
    </row>
    <row r="27" spans="1:7" ht="23.25" thickBot="1" x14ac:dyDescent="0.3">
      <c r="A27" s="53">
        <f>ROW(A26)</f>
        <v>26</v>
      </c>
      <c r="B27" s="44" t="s">
        <v>48</v>
      </c>
      <c r="C27" s="37">
        <v>90.64</v>
      </c>
      <c r="D27" s="57">
        <f>C27*5</f>
        <v>453.2</v>
      </c>
      <c r="E27" s="37">
        <v>95.87</v>
      </c>
      <c r="F27" s="68">
        <f>E27*5</f>
        <v>479.35</v>
      </c>
      <c r="G27" s="79">
        <f>F27/D27*100</f>
        <v>105.770079435128</v>
      </c>
    </row>
    <row r="28" spans="1:7" ht="15.75" thickBot="1" x14ac:dyDescent="0.3">
      <c r="A28" s="53">
        <f>ROW(A27)</f>
        <v>27</v>
      </c>
      <c r="B28" s="44" t="s">
        <v>12</v>
      </c>
      <c r="C28" s="37">
        <v>93.34</v>
      </c>
      <c r="D28" s="57">
        <f>C28*5</f>
        <v>466.70000000000005</v>
      </c>
      <c r="E28" s="37">
        <v>98.68</v>
      </c>
      <c r="F28" s="68">
        <f>E28*5</f>
        <v>493.40000000000003</v>
      </c>
      <c r="G28" s="79">
        <f>F28/D28*100</f>
        <v>105.72101992714806</v>
      </c>
    </row>
    <row r="29" spans="1:7" ht="15.75" thickBot="1" x14ac:dyDescent="0.3">
      <c r="A29" s="53">
        <f>ROW(A28)</f>
        <v>28</v>
      </c>
      <c r="B29" s="44" t="s">
        <v>68</v>
      </c>
      <c r="C29" s="37">
        <v>90.13</v>
      </c>
      <c r="D29" s="57">
        <f>C29*5</f>
        <v>450.65</v>
      </c>
      <c r="E29" s="37">
        <v>95.25</v>
      </c>
      <c r="F29" s="68">
        <f>E29*5</f>
        <v>476.25</v>
      </c>
      <c r="G29" s="79">
        <f>F29/D29*100</f>
        <v>105.68068345722845</v>
      </c>
    </row>
    <row r="30" spans="1:7" ht="15.75" thickBot="1" x14ac:dyDescent="0.3">
      <c r="A30" s="53">
        <f>ROW(A29)</f>
        <v>29</v>
      </c>
      <c r="B30" s="44" t="s">
        <v>74</v>
      </c>
      <c r="C30" s="37">
        <v>60.73</v>
      </c>
      <c r="D30" s="57">
        <f>C30*5</f>
        <v>303.64999999999998</v>
      </c>
      <c r="E30" s="37">
        <v>64.17</v>
      </c>
      <c r="F30" s="68">
        <f>E30*5</f>
        <v>320.85000000000002</v>
      </c>
      <c r="G30" s="79">
        <f>F30/D30*100</f>
        <v>105.66441626873046</v>
      </c>
    </row>
    <row r="31" spans="1:7" ht="15.75" thickBot="1" x14ac:dyDescent="0.3">
      <c r="A31" s="53">
        <f>ROW(A30)</f>
        <v>30</v>
      </c>
      <c r="B31" s="44" t="s">
        <v>21</v>
      </c>
      <c r="C31" s="37">
        <v>75.790000000000006</v>
      </c>
      <c r="D31" s="57">
        <f>C31*5</f>
        <v>378.95000000000005</v>
      </c>
      <c r="E31" s="37">
        <v>79.92</v>
      </c>
      <c r="F31" s="68">
        <f>E31*5</f>
        <v>399.6</v>
      </c>
      <c r="G31" s="79">
        <f>F31/D31*100</f>
        <v>105.44926771341865</v>
      </c>
    </row>
    <row r="32" spans="1:7" ht="15.75" thickBot="1" x14ac:dyDescent="0.3">
      <c r="A32" s="53">
        <f>ROW(A31)</f>
        <v>31</v>
      </c>
      <c r="B32" s="44" t="s">
        <v>32</v>
      </c>
      <c r="C32" s="37">
        <v>112.06</v>
      </c>
      <c r="D32" s="57">
        <f>C32*5</f>
        <v>560.29999999999995</v>
      </c>
      <c r="E32" s="37">
        <v>118.14</v>
      </c>
      <c r="F32" s="68">
        <f>E32*5</f>
        <v>590.70000000000005</v>
      </c>
      <c r="G32" s="79">
        <f>F32/D32*100</f>
        <v>105.42566482241658</v>
      </c>
    </row>
    <row r="33" spans="1:7" ht="15.75" thickBot="1" x14ac:dyDescent="0.3">
      <c r="A33" s="53">
        <f>ROW(A32)</f>
        <v>32</v>
      </c>
      <c r="B33" s="44" t="s">
        <v>88</v>
      </c>
      <c r="C33" s="37">
        <v>94.81</v>
      </c>
      <c r="D33" s="57">
        <f>C33*5</f>
        <v>474.05</v>
      </c>
      <c r="E33" s="37">
        <v>99.88</v>
      </c>
      <c r="F33" s="68">
        <f>E33*5</f>
        <v>499.4</v>
      </c>
      <c r="G33" s="79">
        <f>F33/D33*100</f>
        <v>105.34753717962239</v>
      </c>
    </row>
    <row r="34" spans="1:7" ht="15.75" thickBot="1" x14ac:dyDescent="0.3">
      <c r="A34" s="53">
        <f>ROW(A33)</f>
        <v>33</v>
      </c>
      <c r="B34" s="44" t="s">
        <v>64</v>
      </c>
      <c r="C34" s="37">
        <v>84.15</v>
      </c>
      <c r="D34" s="57">
        <f>C34*5</f>
        <v>420.75</v>
      </c>
      <c r="E34" s="37">
        <v>88.4</v>
      </c>
      <c r="F34" s="68">
        <f>E34*5</f>
        <v>442</v>
      </c>
      <c r="G34" s="79">
        <f>F34/D34*100</f>
        <v>105.05050505050507</v>
      </c>
    </row>
    <row r="35" spans="1:7" ht="15.75" thickBot="1" x14ac:dyDescent="0.3">
      <c r="A35" s="53">
        <f>ROW(A34)</f>
        <v>34</v>
      </c>
      <c r="B35" s="44" t="s">
        <v>28</v>
      </c>
      <c r="C35" s="37">
        <v>93.69</v>
      </c>
      <c r="D35" s="57">
        <f>C35*5</f>
        <v>468.45</v>
      </c>
      <c r="E35" s="37">
        <v>98.4</v>
      </c>
      <c r="F35" s="68">
        <f>E35*5</f>
        <v>492</v>
      </c>
      <c r="G35" s="79">
        <f>F35/D35*100</f>
        <v>105.02721741914827</v>
      </c>
    </row>
    <row r="36" spans="1:7" ht="34.5" thickBot="1" x14ac:dyDescent="0.3">
      <c r="A36" s="53">
        <f>ROW(A35)</f>
        <v>35</v>
      </c>
      <c r="B36" s="44" t="s">
        <v>15</v>
      </c>
      <c r="C36" s="37">
        <v>95.96</v>
      </c>
      <c r="D36" s="57">
        <f>C36*5</f>
        <v>479.79999999999995</v>
      </c>
      <c r="E36" s="37">
        <v>100.6</v>
      </c>
      <c r="F36" s="68">
        <f>E36*5</f>
        <v>503</v>
      </c>
      <c r="G36" s="79">
        <f>F36/D36*100</f>
        <v>104.83534806169239</v>
      </c>
    </row>
    <row r="37" spans="1:7" ht="23.25" thickBot="1" x14ac:dyDescent="0.3">
      <c r="A37" s="53">
        <f>ROW(A36)</f>
        <v>36</v>
      </c>
      <c r="B37" s="44" t="s">
        <v>5</v>
      </c>
      <c r="C37" s="37">
        <v>210</v>
      </c>
      <c r="D37" s="57">
        <f>C37*5</f>
        <v>1050</v>
      </c>
      <c r="E37" s="37">
        <v>220</v>
      </c>
      <c r="F37" s="68">
        <f>E37*5</f>
        <v>1100</v>
      </c>
      <c r="G37" s="79">
        <f>F37/D37*100</f>
        <v>104.76190476190477</v>
      </c>
    </row>
    <row r="38" spans="1:7" ht="23.25" thickBot="1" x14ac:dyDescent="0.3">
      <c r="A38" s="53">
        <f>ROW(A37)</f>
        <v>37</v>
      </c>
      <c r="B38" s="44" t="s">
        <v>11</v>
      </c>
      <c r="C38" s="37">
        <v>114.25</v>
      </c>
      <c r="D38" s="57">
        <f>C38*5</f>
        <v>571.25</v>
      </c>
      <c r="E38" s="37">
        <v>119.59</v>
      </c>
      <c r="F38" s="68">
        <f>E38*5</f>
        <v>597.95000000000005</v>
      </c>
      <c r="G38" s="79">
        <f>F38/D38*100</f>
        <v>104.67396061269147</v>
      </c>
    </row>
    <row r="39" spans="1:7" ht="15.75" thickBot="1" x14ac:dyDescent="0.3">
      <c r="A39" s="53">
        <f>ROW(A38)</f>
        <v>38</v>
      </c>
      <c r="B39" s="44" t="s">
        <v>53</v>
      </c>
      <c r="C39" s="37">
        <v>80.09</v>
      </c>
      <c r="D39" s="57">
        <f>C39*5</f>
        <v>400.45000000000005</v>
      </c>
      <c r="E39" s="37">
        <v>83.75</v>
      </c>
      <c r="F39" s="68">
        <f>E39*5</f>
        <v>418.75</v>
      </c>
      <c r="G39" s="79">
        <f>F39/D39*100</f>
        <v>104.56985890872768</v>
      </c>
    </row>
    <row r="40" spans="1:7" ht="15.75" thickBot="1" x14ac:dyDescent="0.3">
      <c r="A40" s="53">
        <f>ROW(A39)</f>
        <v>39</v>
      </c>
      <c r="B40" s="44" t="s">
        <v>87</v>
      </c>
      <c r="C40" s="37">
        <v>99.88</v>
      </c>
      <c r="D40" s="57">
        <f>C40*5</f>
        <v>499.4</v>
      </c>
      <c r="E40" s="37">
        <v>104.29</v>
      </c>
      <c r="F40" s="68">
        <f>E40*5</f>
        <v>521.45000000000005</v>
      </c>
      <c r="G40" s="79">
        <f>F40/D40*100</f>
        <v>104.41529835802964</v>
      </c>
    </row>
    <row r="41" spans="1:7" ht="23.25" thickBot="1" x14ac:dyDescent="0.3">
      <c r="A41" s="53">
        <f>ROW(A40)</f>
        <v>40</v>
      </c>
      <c r="B41" s="44" t="s">
        <v>38</v>
      </c>
      <c r="C41" s="37">
        <v>102.92</v>
      </c>
      <c r="D41" s="57">
        <f>C41*5</f>
        <v>514.6</v>
      </c>
      <c r="E41" s="37">
        <v>107.27</v>
      </c>
      <c r="F41" s="68">
        <f>E41*5</f>
        <v>536.35</v>
      </c>
      <c r="G41" s="79">
        <f>F41/D41*100</f>
        <v>104.22658375437233</v>
      </c>
    </row>
    <row r="42" spans="1:7" ht="15.75" thickBot="1" x14ac:dyDescent="0.3">
      <c r="A42" s="53">
        <f>ROW(A41)</f>
        <v>41</v>
      </c>
      <c r="B42" s="44" t="s">
        <v>49</v>
      </c>
      <c r="C42" s="37">
        <v>84.38</v>
      </c>
      <c r="D42" s="57">
        <f>C42*5</f>
        <v>421.9</v>
      </c>
      <c r="E42" s="37">
        <v>87.73</v>
      </c>
      <c r="F42" s="68">
        <f>E42*5</f>
        <v>438.65000000000003</v>
      </c>
      <c r="G42" s="79">
        <f>F42/D42*100</f>
        <v>103.97013510310502</v>
      </c>
    </row>
    <row r="43" spans="1:7" ht="15.75" thickBot="1" x14ac:dyDescent="0.3">
      <c r="A43" s="53">
        <f>ROW(A42)</f>
        <v>42</v>
      </c>
      <c r="B43" s="44" t="s">
        <v>61</v>
      </c>
      <c r="C43" s="37">
        <v>140.12</v>
      </c>
      <c r="D43" s="57">
        <f>C43*5</f>
        <v>700.6</v>
      </c>
      <c r="E43" s="37">
        <v>145.33000000000001</v>
      </c>
      <c r="F43" s="68">
        <f>E43*5</f>
        <v>726.65000000000009</v>
      </c>
      <c r="G43" s="79">
        <f>F43/D43*100</f>
        <v>103.71824150727949</v>
      </c>
    </row>
    <row r="44" spans="1:7" ht="15.75" thickBot="1" x14ac:dyDescent="0.3">
      <c r="A44" s="53">
        <f>ROW(A43)</f>
        <v>43</v>
      </c>
      <c r="B44" s="44" t="s">
        <v>6</v>
      </c>
      <c r="C44" s="37">
        <v>200.45</v>
      </c>
      <c r="D44" s="57">
        <f>C44*5</f>
        <v>1002.25</v>
      </c>
      <c r="E44" s="37">
        <v>207.76</v>
      </c>
      <c r="F44" s="68">
        <f>E44*5</f>
        <v>1038.8</v>
      </c>
      <c r="G44" s="79">
        <f>F44/D44*100</f>
        <v>103.64679471189821</v>
      </c>
    </row>
    <row r="45" spans="1:7" ht="15.75" thickBot="1" x14ac:dyDescent="0.3">
      <c r="A45" s="53">
        <f>ROW(A44)</f>
        <v>44</v>
      </c>
      <c r="B45" s="44" t="s">
        <v>63</v>
      </c>
      <c r="C45" s="37">
        <v>78.819999999999993</v>
      </c>
      <c r="D45" s="57">
        <f>C45*5</f>
        <v>394.09999999999997</v>
      </c>
      <c r="E45" s="37">
        <v>81.599999999999994</v>
      </c>
      <c r="F45" s="68">
        <f>E45*5</f>
        <v>408</v>
      </c>
      <c r="G45" s="79">
        <f>F45/D45*100</f>
        <v>103.52702359807155</v>
      </c>
    </row>
    <row r="46" spans="1:7" ht="15.75" thickBot="1" x14ac:dyDescent="0.3">
      <c r="A46" s="53">
        <f>ROW(A45)</f>
        <v>45</v>
      </c>
      <c r="B46" s="44" t="s">
        <v>83</v>
      </c>
      <c r="C46" s="37">
        <v>66.58</v>
      </c>
      <c r="D46" s="57">
        <f>C46*5</f>
        <v>332.9</v>
      </c>
      <c r="E46" s="37">
        <v>68.89</v>
      </c>
      <c r="F46" s="68">
        <f>E46*5</f>
        <v>344.45</v>
      </c>
      <c r="G46" s="79">
        <f>F46/D46*100</f>
        <v>103.46951036347252</v>
      </c>
    </row>
    <row r="47" spans="1:7" ht="15.75" thickBot="1" x14ac:dyDescent="0.3">
      <c r="A47" s="53">
        <f>ROW(A46)</f>
        <v>46</v>
      </c>
      <c r="B47" s="44" t="s">
        <v>16</v>
      </c>
      <c r="C47" s="37">
        <v>138.85</v>
      </c>
      <c r="D47" s="57">
        <f>C47*5</f>
        <v>694.25</v>
      </c>
      <c r="E47" s="37">
        <v>143.47</v>
      </c>
      <c r="F47" s="68">
        <f>E47*5</f>
        <v>717.35</v>
      </c>
      <c r="G47" s="79">
        <f>F47/D47*100</f>
        <v>103.32733165286281</v>
      </c>
    </row>
    <row r="48" spans="1:7" ht="15.75" thickBot="1" x14ac:dyDescent="0.3">
      <c r="A48" s="53">
        <f>ROW(A47)</f>
        <v>47</v>
      </c>
      <c r="B48" s="44" t="s">
        <v>14</v>
      </c>
      <c r="C48" s="37">
        <v>144.88999999999999</v>
      </c>
      <c r="D48" s="57">
        <f>C48*5</f>
        <v>724.44999999999993</v>
      </c>
      <c r="E48" s="37">
        <v>149.4</v>
      </c>
      <c r="F48" s="68">
        <f>E48*5</f>
        <v>747</v>
      </c>
      <c r="G48" s="79">
        <f>F48/D48*100</f>
        <v>103.11270619090345</v>
      </c>
    </row>
    <row r="49" spans="1:7" ht="23.25" thickBot="1" x14ac:dyDescent="0.3">
      <c r="A49" s="53">
        <f>ROW(A48)</f>
        <v>48</v>
      </c>
      <c r="B49" s="113" t="s">
        <v>45</v>
      </c>
      <c r="C49" s="170">
        <v>94.21</v>
      </c>
      <c r="D49" s="171">
        <f>C49*5</f>
        <v>471.04999999999995</v>
      </c>
      <c r="E49" s="170">
        <v>97.07</v>
      </c>
      <c r="F49" s="93">
        <f>E49*5</f>
        <v>485.34999999999997</v>
      </c>
      <c r="G49" s="172">
        <f>F49/D49*100</f>
        <v>103.03577114955951</v>
      </c>
    </row>
    <row r="50" spans="1:7" ht="15.75" thickBot="1" x14ac:dyDescent="0.3">
      <c r="A50" s="53">
        <f>ROW(A49)</f>
        <v>49</v>
      </c>
      <c r="B50" s="44" t="s">
        <v>85</v>
      </c>
      <c r="C50" s="37">
        <v>102.89</v>
      </c>
      <c r="D50" s="57">
        <f>C50*5</f>
        <v>514.45000000000005</v>
      </c>
      <c r="E50" s="37">
        <v>105.76</v>
      </c>
      <c r="F50" s="68">
        <f>E50*5</f>
        <v>528.80000000000007</v>
      </c>
      <c r="G50" s="79">
        <f>F50/D50*100</f>
        <v>102.7893867236855</v>
      </c>
    </row>
    <row r="51" spans="1:7" ht="15.75" thickBot="1" x14ac:dyDescent="0.3">
      <c r="A51" s="53">
        <f>ROW(A50)</f>
        <v>50</v>
      </c>
      <c r="B51" s="44" t="s">
        <v>42</v>
      </c>
      <c r="C51" s="37">
        <v>94.2</v>
      </c>
      <c r="D51" s="57">
        <f>C51*5</f>
        <v>471</v>
      </c>
      <c r="E51" s="37">
        <v>96.48</v>
      </c>
      <c r="F51" s="68">
        <f>E51*5</f>
        <v>482.40000000000003</v>
      </c>
      <c r="G51" s="79">
        <f>F51/D51*100</f>
        <v>102.42038216560509</v>
      </c>
    </row>
    <row r="52" spans="1:7" ht="23.25" thickBot="1" x14ac:dyDescent="0.3">
      <c r="A52" s="53">
        <f>ROW(A51)</f>
        <v>51</v>
      </c>
      <c r="B52" s="44" t="s">
        <v>27</v>
      </c>
      <c r="C52" s="37">
        <v>111.58</v>
      </c>
      <c r="D52" s="57">
        <f>C52*5</f>
        <v>557.9</v>
      </c>
      <c r="E52" s="37">
        <v>114.11</v>
      </c>
      <c r="F52" s="68">
        <f>E52*5</f>
        <v>570.54999999999995</v>
      </c>
      <c r="G52" s="79">
        <f>F52/D52*100</f>
        <v>102.26743143932605</v>
      </c>
    </row>
    <row r="53" spans="1:7" ht="15.75" thickBot="1" x14ac:dyDescent="0.3">
      <c r="A53" s="53" t="e">
        <f>ROW(#REF!)</f>
        <v>#REF!</v>
      </c>
      <c r="B53" s="44" t="s">
        <v>75</v>
      </c>
      <c r="C53" s="37">
        <v>99.19</v>
      </c>
      <c r="D53" s="57">
        <f>C53*5</f>
        <v>495.95</v>
      </c>
      <c r="E53" s="37">
        <v>101.23</v>
      </c>
      <c r="F53" s="68">
        <f>E53*5</f>
        <v>506.15000000000003</v>
      </c>
      <c r="G53" s="79">
        <f>F53/D53*100</f>
        <v>102.05665893739288</v>
      </c>
    </row>
    <row r="54" spans="1:7" ht="15.75" thickBot="1" x14ac:dyDescent="0.3">
      <c r="A54" s="53">
        <f>ROW(A53)</f>
        <v>53</v>
      </c>
      <c r="B54" s="44" t="s">
        <v>55</v>
      </c>
      <c r="C54" s="37">
        <v>94.05</v>
      </c>
      <c r="D54" s="57">
        <f>C54*5</f>
        <v>470.25</v>
      </c>
      <c r="E54" s="37">
        <v>95.98</v>
      </c>
      <c r="F54" s="68">
        <f>E54*5</f>
        <v>479.90000000000003</v>
      </c>
      <c r="G54" s="79">
        <f>F54/D54*100</f>
        <v>102.05209994683679</v>
      </c>
    </row>
    <row r="55" spans="1:7" ht="15.75" thickBot="1" x14ac:dyDescent="0.3">
      <c r="A55" s="53">
        <f>ROW(A54)</f>
        <v>54</v>
      </c>
      <c r="B55" s="44" t="s">
        <v>76</v>
      </c>
      <c r="C55" s="37">
        <v>73.180000000000007</v>
      </c>
      <c r="D55" s="57">
        <f>C55*5</f>
        <v>365.90000000000003</v>
      </c>
      <c r="E55" s="37">
        <v>74.63</v>
      </c>
      <c r="F55" s="68">
        <f>E55*5</f>
        <v>373.15</v>
      </c>
      <c r="G55" s="79">
        <f>F55/D55*100</f>
        <v>101.98141568734624</v>
      </c>
    </row>
    <row r="56" spans="1:7" ht="15.75" thickBot="1" x14ac:dyDescent="0.3">
      <c r="A56" s="53">
        <f>ROW(A55)</f>
        <v>55</v>
      </c>
      <c r="B56" s="44" t="s">
        <v>25</v>
      </c>
      <c r="C56" s="37">
        <v>153.06</v>
      </c>
      <c r="D56" s="57">
        <f>C56*5</f>
        <v>765.3</v>
      </c>
      <c r="E56" s="37">
        <v>155.79</v>
      </c>
      <c r="F56" s="68">
        <f>E56*5</f>
        <v>778.94999999999993</v>
      </c>
      <c r="G56" s="79">
        <f>F56/D56*100</f>
        <v>101.78361426891416</v>
      </c>
    </row>
    <row r="57" spans="1:7" ht="23.25" thickBot="1" x14ac:dyDescent="0.3">
      <c r="A57" s="53">
        <f>ROW(A56)</f>
        <v>56</v>
      </c>
      <c r="B57" s="44" t="s">
        <v>57</v>
      </c>
      <c r="C57" s="37">
        <v>100.33</v>
      </c>
      <c r="D57" s="57">
        <f>C57*5</f>
        <v>501.65</v>
      </c>
      <c r="E57" s="37">
        <v>101.97</v>
      </c>
      <c r="F57" s="68">
        <f>E57*5</f>
        <v>509.85</v>
      </c>
      <c r="G57" s="79">
        <f>F57/D57*100</f>
        <v>101.63460580085717</v>
      </c>
    </row>
    <row r="58" spans="1:7" ht="23.25" thickBot="1" x14ac:dyDescent="0.3">
      <c r="A58" s="53">
        <f>ROW(A57)</f>
        <v>57</v>
      </c>
      <c r="B58" s="44" t="s">
        <v>67</v>
      </c>
      <c r="C58" s="37">
        <v>86.97</v>
      </c>
      <c r="D58" s="57">
        <f>C58*5</f>
        <v>434.85</v>
      </c>
      <c r="E58" s="37">
        <v>88.39</v>
      </c>
      <c r="F58" s="68">
        <f>E58*5</f>
        <v>441.95</v>
      </c>
      <c r="G58" s="79">
        <f>F58/D58*100</f>
        <v>101.63274692422675</v>
      </c>
    </row>
    <row r="59" spans="1:7" ht="15.75" thickBot="1" x14ac:dyDescent="0.3">
      <c r="A59" s="53">
        <f>ROW(A58)</f>
        <v>58</v>
      </c>
      <c r="B59" s="44" t="s">
        <v>81</v>
      </c>
      <c r="C59" s="37">
        <v>105.86</v>
      </c>
      <c r="D59" s="57">
        <f>C59*5</f>
        <v>529.29999999999995</v>
      </c>
      <c r="E59" s="37">
        <v>107.58</v>
      </c>
      <c r="F59" s="68">
        <f>E59*5</f>
        <v>537.9</v>
      </c>
      <c r="G59" s="79">
        <f>F59/D59*100</f>
        <v>101.62478745512942</v>
      </c>
    </row>
    <row r="60" spans="1:7" ht="23.25" thickBot="1" x14ac:dyDescent="0.3">
      <c r="A60" s="53">
        <f>ROW(A59)</f>
        <v>59</v>
      </c>
      <c r="B60" s="44" t="s">
        <v>24</v>
      </c>
      <c r="C60" s="37">
        <v>73.2</v>
      </c>
      <c r="D60" s="57">
        <f>C60*5</f>
        <v>366</v>
      </c>
      <c r="E60" s="37">
        <v>74.239999999999995</v>
      </c>
      <c r="F60" s="68">
        <f>E60*5</f>
        <v>371.2</v>
      </c>
      <c r="G60" s="79">
        <f>F60/D60*100</f>
        <v>101.4207650273224</v>
      </c>
    </row>
    <row r="61" spans="1:7" ht="23.25" thickBot="1" x14ac:dyDescent="0.3">
      <c r="A61" s="53">
        <f>ROW(A60)</f>
        <v>60</v>
      </c>
      <c r="B61" s="44" t="s">
        <v>65</v>
      </c>
      <c r="C61" s="37">
        <v>70.989999999999995</v>
      </c>
      <c r="D61" s="57">
        <f>C61*5</f>
        <v>354.95</v>
      </c>
      <c r="E61" s="37">
        <v>71.760000000000005</v>
      </c>
      <c r="F61" s="68">
        <f>E61*5</f>
        <v>358.8</v>
      </c>
      <c r="G61" s="79">
        <f>F61/D61*100</f>
        <v>101.08465981124101</v>
      </c>
    </row>
    <row r="62" spans="1:7" ht="15.75" thickBot="1" x14ac:dyDescent="0.3">
      <c r="A62" s="53">
        <f>ROW(A61)</f>
        <v>61</v>
      </c>
      <c r="B62" s="44" t="s">
        <v>41</v>
      </c>
      <c r="C62" s="37">
        <v>119.08</v>
      </c>
      <c r="D62" s="57">
        <f>C62*5</f>
        <v>595.4</v>
      </c>
      <c r="E62" s="37">
        <v>120.2</v>
      </c>
      <c r="F62" s="68">
        <f>E62*5</f>
        <v>601</v>
      </c>
      <c r="G62" s="79">
        <f>F62/D62*100</f>
        <v>100.94054417198521</v>
      </c>
    </row>
    <row r="63" spans="1:7" ht="15.75" thickBot="1" x14ac:dyDescent="0.3">
      <c r="A63" s="53">
        <f>ROW(A62)</f>
        <v>62</v>
      </c>
      <c r="B63" s="44" t="s">
        <v>17</v>
      </c>
      <c r="C63" s="37">
        <v>103.55</v>
      </c>
      <c r="D63" s="57">
        <f>C63*5</f>
        <v>517.75</v>
      </c>
      <c r="E63" s="37">
        <v>104.3</v>
      </c>
      <c r="F63" s="68">
        <f>E63*5</f>
        <v>521.5</v>
      </c>
      <c r="G63" s="79">
        <f>F63/D63*100</f>
        <v>100.72428778367939</v>
      </c>
    </row>
    <row r="64" spans="1:7" ht="15.75" thickBot="1" x14ac:dyDescent="0.3">
      <c r="A64" s="53">
        <f>ROW(A63)</f>
        <v>63</v>
      </c>
      <c r="B64" s="44" t="s">
        <v>62</v>
      </c>
      <c r="C64" s="37">
        <v>93.64</v>
      </c>
      <c r="D64" s="57">
        <f>C64*5</f>
        <v>468.2</v>
      </c>
      <c r="E64" s="37">
        <v>93.74</v>
      </c>
      <c r="F64" s="68">
        <f>E64*5</f>
        <v>468.7</v>
      </c>
      <c r="G64" s="79">
        <f>F64/D64*100</f>
        <v>100.1067919692439</v>
      </c>
    </row>
    <row r="65" spans="1:7" ht="23.25" thickBot="1" x14ac:dyDescent="0.3">
      <c r="A65" s="53">
        <f>ROW(A64)</f>
        <v>64</v>
      </c>
      <c r="B65" s="44" t="s">
        <v>10</v>
      </c>
      <c r="C65" s="37">
        <v>119.79</v>
      </c>
      <c r="D65" s="57">
        <f>C65*5</f>
        <v>598.95000000000005</v>
      </c>
      <c r="E65" s="37">
        <v>119.8</v>
      </c>
      <c r="F65" s="68">
        <f>E65*5</f>
        <v>599</v>
      </c>
      <c r="G65" s="79">
        <f>F65/D65*100</f>
        <v>100.00834794223223</v>
      </c>
    </row>
    <row r="66" spans="1:7" ht="15.75" thickBot="1" x14ac:dyDescent="0.3">
      <c r="A66" s="53">
        <f>ROW(A65)</f>
        <v>65</v>
      </c>
      <c r="B66" s="44" t="s">
        <v>4</v>
      </c>
      <c r="C66" s="37">
        <v>120.33</v>
      </c>
      <c r="D66" s="57">
        <f>C66*5</f>
        <v>601.65</v>
      </c>
      <c r="E66" s="37">
        <v>120.07</v>
      </c>
      <c r="F66" s="68">
        <f>E66*5</f>
        <v>600.34999999999991</v>
      </c>
      <c r="G66" s="79">
        <f>F66/D66*100</f>
        <v>99.78392753261862</v>
      </c>
    </row>
    <row r="67" spans="1:7" ht="15.75" thickBot="1" x14ac:dyDescent="0.3">
      <c r="A67" s="53">
        <f>ROW(A66)</f>
        <v>66</v>
      </c>
      <c r="B67" s="44" t="s">
        <v>51</v>
      </c>
      <c r="C67" s="37">
        <v>91.95</v>
      </c>
      <c r="D67" s="57">
        <f>C67*5</f>
        <v>459.75</v>
      </c>
      <c r="E67" s="37">
        <v>91.52</v>
      </c>
      <c r="F67" s="68">
        <f>E67*5</f>
        <v>457.59999999999997</v>
      </c>
      <c r="G67" s="79">
        <f>F67/D67*100</f>
        <v>99.532354540511136</v>
      </c>
    </row>
    <row r="68" spans="1:7" ht="15.75" thickBot="1" x14ac:dyDescent="0.3">
      <c r="A68" s="53">
        <f>ROW(A67)</f>
        <v>67</v>
      </c>
      <c r="B68" s="44" t="s">
        <v>54</v>
      </c>
      <c r="C68" s="37">
        <v>126.55</v>
      </c>
      <c r="D68" s="57">
        <f>C68*5</f>
        <v>632.75</v>
      </c>
      <c r="E68" s="37">
        <v>125.87</v>
      </c>
      <c r="F68" s="68">
        <f>E68*5</f>
        <v>629.35</v>
      </c>
      <c r="G68" s="79">
        <f>F68/D68*100</f>
        <v>99.462662979059672</v>
      </c>
    </row>
    <row r="69" spans="1:7" ht="15.75" thickBot="1" x14ac:dyDescent="0.3">
      <c r="A69" s="53">
        <f>ROW(A68)</f>
        <v>68</v>
      </c>
      <c r="B69" s="44" t="s">
        <v>69</v>
      </c>
      <c r="C69" s="37">
        <v>89.06</v>
      </c>
      <c r="D69" s="57">
        <f>C69*5</f>
        <v>445.3</v>
      </c>
      <c r="E69" s="37">
        <v>88.5</v>
      </c>
      <c r="F69" s="68">
        <f>E69*5</f>
        <v>442.5</v>
      </c>
      <c r="G69" s="79">
        <f>F69/D69*100</f>
        <v>99.371210419941619</v>
      </c>
    </row>
    <row r="70" spans="1:7" ht="15.75" thickBot="1" x14ac:dyDescent="0.3">
      <c r="A70" s="53">
        <f>ROW(A69)</f>
        <v>69</v>
      </c>
      <c r="B70" s="44" t="s">
        <v>58</v>
      </c>
      <c r="C70" s="37">
        <v>93.01</v>
      </c>
      <c r="D70" s="57">
        <f>C70*5</f>
        <v>465.05</v>
      </c>
      <c r="E70" s="37">
        <v>92.41</v>
      </c>
      <c r="F70" s="68">
        <f>E70*5</f>
        <v>462.04999999999995</v>
      </c>
      <c r="G70" s="79">
        <f>F70/D70*100</f>
        <v>99.354908074400598</v>
      </c>
    </row>
    <row r="71" spans="1:7" ht="15.75" thickBot="1" x14ac:dyDescent="0.3">
      <c r="A71" s="53">
        <f>ROW(A70)</f>
        <v>70</v>
      </c>
      <c r="B71" s="44" t="s">
        <v>34</v>
      </c>
      <c r="C71" s="37">
        <v>74.150000000000006</v>
      </c>
      <c r="D71" s="57">
        <f>C71*5</f>
        <v>370.75</v>
      </c>
      <c r="E71" s="37">
        <v>73.62</v>
      </c>
      <c r="F71" s="68">
        <f>E71*5</f>
        <v>368.1</v>
      </c>
      <c r="G71" s="79">
        <f>F71/D71*100</f>
        <v>99.285232636547548</v>
      </c>
    </row>
    <row r="72" spans="1:7" ht="15.75" thickBot="1" x14ac:dyDescent="0.3">
      <c r="A72" s="53">
        <f>ROW(A71)</f>
        <v>71</v>
      </c>
      <c r="B72" s="44" t="s">
        <v>66</v>
      </c>
      <c r="C72" s="37">
        <v>80.5</v>
      </c>
      <c r="D72" s="57">
        <f>C72*5</f>
        <v>402.5</v>
      </c>
      <c r="E72" s="37">
        <v>79.48</v>
      </c>
      <c r="F72" s="68">
        <f>E72*5</f>
        <v>397.40000000000003</v>
      </c>
      <c r="G72" s="79">
        <f>F72/D72*100</f>
        <v>98.732919254658384</v>
      </c>
    </row>
    <row r="73" spans="1:7" ht="15.75" thickBot="1" x14ac:dyDescent="0.3">
      <c r="A73" s="53">
        <f>ROW(A72)</f>
        <v>72</v>
      </c>
      <c r="B73" s="44" t="s">
        <v>79</v>
      </c>
      <c r="C73" s="37">
        <v>79.73</v>
      </c>
      <c r="D73" s="57">
        <f>C73*5</f>
        <v>398.65000000000003</v>
      </c>
      <c r="E73" s="37">
        <v>78.69</v>
      </c>
      <c r="F73" s="68">
        <f>E73*5</f>
        <v>393.45</v>
      </c>
      <c r="G73" s="79">
        <f>F73/D73*100</f>
        <v>98.695597642041875</v>
      </c>
    </row>
    <row r="74" spans="1:7" ht="15.75" thickBot="1" x14ac:dyDescent="0.3">
      <c r="A74" s="53">
        <f>ROW(A73)</f>
        <v>73</v>
      </c>
      <c r="B74" s="44" t="s">
        <v>77</v>
      </c>
      <c r="C74" s="37">
        <v>79.290000000000006</v>
      </c>
      <c r="D74" s="57">
        <f>C74*5</f>
        <v>396.45000000000005</v>
      </c>
      <c r="E74" s="37">
        <v>77.88</v>
      </c>
      <c r="F74" s="68">
        <f>E74*5</f>
        <v>389.4</v>
      </c>
      <c r="G74" s="79">
        <f>F74/D74*100</f>
        <v>98.221717744986734</v>
      </c>
    </row>
    <row r="75" spans="1:7" ht="23.25" thickBot="1" x14ac:dyDescent="0.3">
      <c r="A75" s="53">
        <f>ROW(A74)</f>
        <v>74</v>
      </c>
      <c r="B75" s="44" t="s">
        <v>9</v>
      </c>
      <c r="C75" s="37">
        <v>153.66</v>
      </c>
      <c r="D75" s="57">
        <f>C75*5</f>
        <v>768.3</v>
      </c>
      <c r="E75" s="37">
        <v>150.65</v>
      </c>
      <c r="F75" s="68">
        <f>E75*5</f>
        <v>753.25</v>
      </c>
      <c r="G75" s="79">
        <f>F75/D75*100</f>
        <v>98.041129767018091</v>
      </c>
    </row>
    <row r="76" spans="1:7" ht="15.75" thickBot="1" x14ac:dyDescent="0.3">
      <c r="A76" s="53">
        <f>ROW(A75)</f>
        <v>75</v>
      </c>
      <c r="B76" s="44" t="s">
        <v>29</v>
      </c>
      <c r="C76" s="37">
        <v>108.15</v>
      </c>
      <c r="D76" s="57">
        <f>C76*5</f>
        <v>540.75</v>
      </c>
      <c r="E76" s="37">
        <v>105.72</v>
      </c>
      <c r="F76" s="68">
        <f>E76*5</f>
        <v>528.6</v>
      </c>
      <c r="G76" s="79">
        <f>F76/D76*100</f>
        <v>97.753120665742031</v>
      </c>
    </row>
    <row r="77" spans="1:7" ht="15.75" thickBot="1" x14ac:dyDescent="0.3">
      <c r="A77" s="53">
        <f>ROW(A76)</f>
        <v>76</v>
      </c>
      <c r="B77" s="44" t="s">
        <v>70</v>
      </c>
      <c r="C77" s="37">
        <v>104.26</v>
      </c>
      <c r="D77" s="57">
        <f>C77*5</f>
        <v>521.30000000000007</v>
      </c>
      <c r="E77" s="37">
        <v>100.77</v>
      </c>
      <c r="F77" s="68">
        <f>E77*5</f>
        <v>503.84999999999997</v>
      </c>
      <c r="G77" s="79">
        <f>F77/D77*100</f>
        <v>96.65259927105312</v>
      </c>
    </row>
    <row r="78" spans="1:7" ht="23.25" thickBot="1" x14ac:dyDescent="0.3">
      <c r="A78" s="53">
        <f>ROW(A77)</f>
        <v>77</v>
      </c>
      <c r="B78" s="44" t="s">
        <v>30</v>
      </c>
      <c r="C78" s="37">
        <v>105.51</v>
      </c>
      <c r="D78" s="57">
        <f>C78*5</f>
        <v>527.55000000000007</v>
      </c>
      <c r="E78" s="37">
        <v>101.93</v>
      </c>
      <c r="F78" s="68">
        <f>E78*5</f>
        <v>509.65000000000003</v>
      </c>
      <c r="G78" s="79">
        <f>F78/D78*100</f>
        <v>96.606956686569987</v>
      </c>
    </row>
    <row r="79" spans="1:7" ht="23.25" thickBot="1" x14ac:dyDescent="0.3">
      <c r="A79" s="53">
        <f>ROW(A78)</f>
        <v>78</v>
      </c>
      <c r="B79" s="44" t="s">
        <v>91</v>
      </c>
      <c r="C79" s="37">
        <v>270</v>
      </c>
      <c r="D79" s="57">
        <f>C79*5</f>
        <v>1350</v>
      </c>
      <c r="E79" s="37">
        <v>258.92</v>
      </c>
      <c r="F79" s="68">
        <f>E79*5</f>
        <v>1294.6000000000001</v>
      </c>
      <c r="G79" s="79">
        <f>F79/D79*100</f>
        <v>95.896296296296299</v>
      </c>
    </row>
    <row r="80" spans="1:7" ht="45.75" thickBot="1" x14ac:dyDescent="0.3">
      <c r="A80" s="53">
        <f>ROW(A79)</f>
        <v>79</v>
      </c>
      <c r="B80" s="44" t="s">
        <v>108</v>
      </c>
      <c r="C80" s="37">
        <v>101.47</v>
      </c>
      <c r="D80" s="57">
        <f>C80*5</f>
        <v>507.35</v>
      </c>
      <c r="E80" s="37">
        <v>97.3</v>
      </c>
      <c r="F80" s="68">
        <f>E80*5</f>
        <v>486.5</v>
      </c>
      <c r="G80" s="79">
        <f>F80/D80*100</f>
        <v>95.890410958904098</v>
      </c>
    </row>
    <row r="81" spans="1:15" ht="15.75" thickBot="1" x14ac:dyDescent="0.3">
      <c r="A81" s="53">
        <f>ROW(A80)</f>
        <v>80</v>
      </c>
      <c r="B81" s="44" t="s">
        <v>20</v>
      </c>
      <c r="C81" s="37">
        <v>100.53</v>
      </c>
      <c r="D81" s="57">
        <f>C81*5</f>
        <v>502.65</v>
      </c>
      <c r="E81" s="37">
        <v>94.58</v>
      </c>
      <c r="F81" s="68">
        <f>E81*5</f>
        <v>472.9</v>
      </c>
      <c r="G81" s="79">
        <f>F81/D81*100</f>
        <v>94.081368745648064</v>
      </c>
    </row>
    <row r="82" spans="1:15" ht="15.75" thickBot="1" x14ac:dyDescent="0.3">
      <c r="A82" s="53">
        <f>ROW(A81)</f>
        <v>81</v>
      </c>
      <c r="B82" s="44" t="s">
        <v>52</v>
      </c>
      <c r="C82" s="37">
        <v>100.22</v>
      </c>
      <c r="D82" s="57">
        <f>C82*5</f>
        <v>501.1</v>
      </c>
      <c r="E82" s="37">
        <v>93.25</v>
      </c>
      <c r="F82" s="68">
        <f>E82*5</f>
        <v>466.25</v>
      </c>
      <c r="G82" s="79">
        <f>F82/D82*100</f>
        <v>93.045300339253629</v>
      </c>
    </row>
    <row r="83" spans="1:15" ht="15.75" thickBot="1" x14ac:dyDescent="0.3">
      <c r="A83" s="53">
        <f>ROW(A82)</f>
        <v>82</v>
      </c>
      <c r="B83" s="44" t="s">
        <v>26</v>
      </c>
      <c r="C83" s="37">
        <v>109.04</v>
      </c>
      <c r="D83" s="57">
        <f>C83*5</f>
        <v>545.20000000000005</v>
      </c>
      <c r="E83" s="37">
        <v>100.4</v>
      </c>
      <c r="F83" s="68">
        <f>E83*5</f>
        <v>502</v>
      </c>
      <c r="G83" s="79">
        <f>F83/D83*100</f>
        <v>92.076302274394706</v>
      </c>
    </row>
    <row r="84" spans="1:15" ht="15.75" thickBot="1" x14ac:dyDescent="0.3">
      <c r="A84" s="53">
        <f>ROW(A83)</f>
        <v>83</v>
      </c>
      <c r="B84" s="44" t="s">
        <v>39</v>
      </c>
      <c r="C84" s="37">
        <v>129.33000000000001</v>
      </c>
      <c r="D84" s="57">
        <f>C84*5</f>
        <v>646.65000000000009</v>
      </c>
      <c r="E84" s="37">
        <v>118.43</v>
      </c>
      <c r="F84" s="68">
        <f>E84*5</f>
        <v>592.15000000000009</v>
      </c>
      <c r="G84" s="79">
        <f>F84/D84*100</f>
        <v>91.571947730611612</v>
      </c>
    </row>
    <row r="85" spans="1:15" ht="15.75" thickBot="1" x14ac:dyDescent="0.3">
      <c r="A85" s="53">
        <f>ROW(A84)</f>
        <v>84</v>
      </c>
      <c r="B85" s="44" t="s">
        <v>18</v>
      </c>
      <c r="C85" s="37">
        <v>84.46</v>
      </c>
      <c r="D85" s="57">
        <f>C85*5</f>
        <v>422.29999999999995</v>
      </c>
      <c r="E85" s="37">
        <v>77.17</v>
      </c>
      <c r="F85" s="68">
        <f>E85*5</f>
        <v>385.85</v>
      </c>
      <c r="G85" s="79">
        <f>F85/D85*100</f>
        <v>91.368695240350476</v>
      </c>
    </row>
    <row r="86" spans="1:15" ht="15.75" thickBot="1" x14ac:dyDescent="0.3">
      <c r="A86" s="53">
        <f>ROW(A85)</f>
        <v>85</v>
      </c>
      <c r="B86" s="44" t="s">
        <v>89</v>
      </c>
      <c r="C86" s="37">
        <v>91.24</v>
      </c>
      <c r="D86" s="57">
        <f>C86*5</f>
        <v>456.2</v>
      </c>
      <c r="E86" s="37">
        <v>83.22</v>
      </c>
      <c r="F86" s="68">
        <f>E86*5</f>
        <v>416.1</v>
      </c>
      <c r="G86" s="79">
        <f>F86/D86*100</f>
        <v>91.209995615957922</v>
      </c>
    </row>
    <row r="87" spans="1:15" ht="15.75" thickBot="1" x14ac:dyDescent="0.3">
      <c r="A87" s="53">
        <f>ROW(A86)</f>
        <v>86</v>
      </c>
      <c r="B87" s="44" t="s">
        <v>59</v>
      </c>
      <c r="C87" s="37">
        <v>101.04</v>
      </c>
      <c r="D87" s="57">
        <f>C87*5</f>
        <v>505.20000000000005</v>
      </c>
      <c r="E87" s="37">
        <v>90.46</v>
      </c>
      <c r="F87" s="68">
        <f>E87*5</f>
        <v>452.29999999999995</v>
      </c>
      <c r="G87" s="79">
        <f>F87/D87*100</f>
        <v>89.528899445764026</v>
      </c>
    </row>
    <row r="88" spans="1:15" ht="15.75" thickBot="1" x14ac:dyDescent="0.3">
      <c r="A88" s="53">
        <f>ROW(A87)</f>
        <v>87</v>
      </c>
      <c r="B88" s="44" t="s">
        <v>47</v>
      </c>
      <c r="C88" s="37">
        <v>94.41</v>
      </c>
      <c r="D88" s="57">
        <f>C88*5</f>
        <v>472.04999999999995</v>
      </c>
      <c r="E88" s="37">
        <v>83.02</v>
      </c>
      <c r="F88" s="68">
        <f>E88*5</f>
        <v>415.09999999999997</v>
      </c>
      <c r="G88" s="79">
        <f>F88/D88*100</f>
        <v>87.935600042368392</v>
      </c>
    </row>
    <row r="89" spans="1:15" ht="15.75" thickBot="1" x14ac:dyDescent="0.3">
      <c r="A89" s="53">
        <f>ROW(A88)</f>
        <v>88</v>
      </c>
      <c r="B89" s="44" t="s">
        <v>23</v>
      </c>
      <c r="C89" s="37">
        <v>80.040000000000006</v>
      </c>
      <c r="D89" s="57">
        <f>C89*5</f>
        <v>400.20000000000005</v>
      </c>
      <c r="E89" s="37">
        <v>67.069999999999993</v>
      </c>
      <c r="F89" s="68">
        <f>E89*5</f>
        <v>335.34999999999997</v>
      </c>
      <c r="G89" s="79">
        <f>F89/D89*100</f>
        <v>83.795602198900525</v>
      </c>
    </row>
    <row r="90" spans="1:15" x14ac:dyDescent="0.25">
      <c r="B90" s="20"/>
      <c r="C90" s="52"/>
      <c r="D90" s="41"/>
      <c r="E90" s="52"/>
      <c r="F90" s="41"/>
      <c r="G90" s="21"/>
      <c r="H90" s="20"/>
      <c r="I90" s="20"/>
      <c r="J90" s="20"/>
      <c r="K90" s="20"/>
      <c r="L90" s="20"/>
      <c r="M90" s="20"/>
      <c r="N90" s="20"/>
      <c r="O90" s="20"/>
    </row>
    <row r="91" spans="1:15" x14ac:dyDescent="0.25">
      <c r="B91" s="20"/>
      <c r="C91" s="20"/>
      <c r="D91" s="41"/>
      <c r="E91" s="20"/>
      <c r="F91" s="41"/>
      <c r="G91" s="21"/>
      <c r="H91" s="20"/>
      <c r="I91" s="20"/>
      <c r="J91" s="20"/>
      <c r="K91" s="20"/>
      <c r="L91" s="20"/>
      <c r="M91" s="20"/>
      <c r="N91" s="20"/>
      <c r="O91" s="20"/>
    </row>
    <row r="92" spans="1:15" x14ac:dyDescent="0.25">
      <c r="B92" s="20"/>
      <c r="C92" s="20"/>
      <c r="D92" s="41"/>
      <c r="E92" s="20"/>
      <c r="F92" s="41"/>
      <c r="G92" s="21"/>
      <c r="H92" s="20"/>
      <c r="I92" s="20"/>
      <c r="J92" s="52"/>
      <c r="K92" s="52"/>
      <c r="L92" s="52"/>
      <c r="M92" s="20"/>
      <c r="N92" s="21"/>
      <c r="O92" s="20"/>
    </row>
    <row r="93" spans="1:15" x14ac:dyDescent="0.25">
      <c r="B93" s="20"/>
      <c r="C93" s="20"/>
      <c r="D93" s="41"/>
      <c r="E93" s="20"/>
      <c r="F93" s="41"/>
      <c r="G93" s="21"/>
      <c r="H93" s="20"/>
      <c r="I93" s="20"/>
      <c r="J93" s="20"/>
      <c r="K93" s="20"/>
      <c r="L93" s="20"/>
      <c r="M93" s="20"/>
      <c r="N93" s="21"/>
      <c r="O93" s="20"/>
    </row>
    <row r="94" spans="1:15" x14ac:dyDescent="0.25">
      <c r="B94" s="20"/>
      <c r="C94" s="20"/>
      <c r="D94" s="41"/>
      <c r="E94" s="20"/>
      <c r="F94" s="41"/>
      <c r="G94" s="21"/>
      <c r="H94" s="20"/>
      <c r="I94" s="20"/>
      <c r="J94" s="20"/>
      <c r="K94" s="20"/>
      <c r="L94" s="20"/>
      <c r="M94" s="20"/>
      <c r="N94" s="20"/>
      <c r="O94" s="20"/>
    </row>
  </sheetData>
  <sortState ref="A1:G94">
    <sortCondition descending="1" ref="G51"/>
  </sortState>
  <mergeCells count="1">
    <mergeCell ref="J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1"/>
  <sheetViews>
    <sheetView topLeftCell="B41" workbookViewId="0">
      <selection activeCell="D41" sqref="D41"/>
    </sheetView>
  </sheetViews>
  <sheetFormatPr defaultRowHeight="15" x14ac:dyDescent="0.25"/>
  <cols>
    <col min="1" max="1" width="9.140625" style="17"/>
    <col min="2" max="2" width="45.42578125" style="17" customWidth="1"/>
    <col min="5" max="5" width="9.140625" style="139"/>
  </cols>
  <sheetData>
    <row r="1" spans="1:5" ht="33.75" customHeight="1" x14ac:dyDescent="0.25">
      <c r="A1" s="127"/>
      <c r="B1" s="128"/>
      <c r="C1" s="128">
        <v>2017</v>
      </c>
      <c r="D1" s="135">
        <v>2018</v>
      </c>
      <c r="E1" s="137" t="s">
        <v>99</v>
      </c>
    </row>
    <row r="2" spans="1:5" ht="33.75" customHeight="1" x14ac:dyDescent="0.25">
      <c r="A2" s="127">
        <v>1</v>
      </c>
      <c r="B2" s="140" t="s">
        <v>45</v>
      </c>
      <c r="C2" s="141">
        <v>1295.1300000000001</v>
      </c>
      <c r="D2" s="142">
        <v>1345.96</v>
      </c>
      <c r="E2" s="143">
        <f>D2/C2*100</f>
        <v>103.9247025395134</v>
      </c>
    </row>
    <row r="3" spans="1:5" ht="33.75" customHeight="1" x14ac:dyDescent="0.25">
      <c r="A3" s="127">
        <f>A2+1</f>
        <v>2</v>
      </c>
      <c r="B3" s="129" t="s">
        <v>60</v>
      </c>
      <c r="C3" s="130">
        <v>1777.6</v>
      </c>
      <c r="D3" s="136">
        <v>2107.6</v>
      </c>
      <c r="E3" s="138">
        <f>D3/C3*100</f>
        <v>118.56435643564356</v>
      </c>
    </row>
    <row r="4" spans="1:5" ht="33.75" customHeight="1" x14ac:dyDescent="0.25">
      <c r="A4" s="127">
        <f>A3+1</f>
        <v>3</v>
      </c>
      <c r="B4" s="129" t="s">
        <v>7</v>
      </c>
      <c r="C4" s="130">
        <v>1537.09</v>
      </c>
      <c r="D4" s="136">
        <v>1903.97</v>
      </c>
      <c r="E4" s="138">
        <f>D4/C4*100</f>
        <v>123.86847874880458</v>
      </c>
    </row>
    <row r="5" spans="1:5" ht="33.75" customHeight="1" x14ac:dyDescent="0.25">
      <c r="A5" s="127">
        <f>A4+1</f>
        <v>4</v>
      </c>
      <c r="B5" s="129" t="s">
        <v>39</v>
      </c>
      <c r="C5" s="130">
        <v>1737.68</v>
      </c>
      <c r="D5" s="136">
        <v>1793.4</v>
      </c>
      <c r="E5" s="138">
        <f>D5/C5*100</f>
        <v>103.20657428295199</v>
      </c>
    </row>
    <row r="6" spans="1:5" ht="33.75" customHeight="1" x14ac:dyDescent="0.25">
      <c r="A6" s="127">
        <f>A5+1</f>
        <v>5</v>
      </c>
      <c r="B6" s="129" t="s">
        <v>6</v>
      </c>
      <c r="C6" s="130">
        <v>1690.03</v>
      </c>
      <c r="D6" s="136">
        <v>1776.65</v>
      </c>
      <c r="E6" s="138">
        <f>D6/C6*100</f>
        <v>105.1253528043881</v>
      </c>
    </row>
    <row r="7" spans="1:5" ht="33.75" customHeight="1" x14ac:dyDescent="0.25">
      <c r="A7" s="127">
        <f>A6+1</f>
        <v>6</v>
      </c>
      <c r="B7" s="129" t="s">
        <v>5</v>
      </c>
      <c r="C7" s="130">
        <v>1695.4</v>
      </c>
      <c r="D7" s="136">
        <v>1744.58</v>
      </c>
      <c r="E7" s="138">
        <f>D7/C7*100</f>
        <v>102.90079037395303</v>
      </c>
    </row>
    <row r="8" spans="1:5" ht="33.75" customHeight="1" x14ac:dyDescent="0.25">
      <c r="A8" s="127">
        <f>A7+1</f>
        <v>7</v>
      </c>
      <c r="B8" s="129" t="s">
        <v>30</v>
      </c>
      <c r="C8" s="130">
        <v>1771.41</v>
      </c>
      <c r="D8" s="136">
        <v>1700.01</v>
      </c>
      <c r="E8" s="138">
        <f>D8/C8*100</f>
        <v>95.969312581502862</v>
      </c>
    </row>
    <row r="9" spans="1:5" ht="33.75" customHeight="1" x14ac:dyDescent="0.25">
      <c r="A9" s="127">
        <f>A8+1</f>
        <v>8</v>
      </c>
      <c r="B9" s="129" t="s">
        <v>108</v>
      </c>
      <c r="C9" s="130">
        <v>1774.35</v>
      </c>
      <c r="D9" s="136">
        <v>1698.26</v>
      </c>
      <c r="E9" s="138">
        <f>D9/C9*100</f>
        <v>95.711669061910001</v>
      </c>
    </row>
    <row r="10" spans="1:5" ht="33.75" customHeight="1" x14ac:dyDescent="0.25">
      <c r="A10" s="127">
        <f>A9+1</f>
        <v>9</v>
      </c>
      <c r="B10" s="129" t="s">
        <v>13</v>
      </c>
      <c r="C10" s="130">
        <v>1367.39</v>
      </c>
      <c r="D10" s="136">
        <v>1680.64</v>
      </c>
      <c r="E10" s="138">
        <f>D10/C10*100</f>
        <v>122.9086069080511</v>
      </c>
    </row>
    <row r="11" spans="1:5" ht="33.75" customHeight="1" x14ac:dyDescent="0.25">
      <c r="A11" s="127">
        <f>A10+1</f>
        <v>10</v>
      </c>
      <c r="B11" s="129" t="s">
        <v>10</v>
      </c>
      <c r="C11" s="130">
        <v>1626.47</v>
      </c>
      <c r="D11" s="136">
        <v>1599.9</v>
      </c>
      <c r="E11" s="138">
        <f>D11/C11*100</f>
        <v>98.366400855841192</v>
      </c>
    </row>
    <row r="12" spans="1:5" ht="33.75" customHeight="1" x14ac:dyDescent="0.25">
      <c r="A12" s="127">
        <f>A11+1</f>
        <v>11</v>
      </c>
      <c r="B12" s="129" t="s">
        <v>18</v>
      </c>
      <c r="C12" s="130">
        <v>1574.33</v>
      </c>
      <c r="D12" s="136">
        <v>1583.07</v>
      </c>
      <c r="E12" s="138">
        <f>D12/C12*100</f>
        <v>100.55515679685962</v>
      </c>
    </row>
    <row r="13" spans="1:5" ht="33.75" customHeight="1" x14ac:dyDescent="0.25">
      <c r="A13" s="127">
        <f>A12+1</f>
        <v>12</v>
      </c>
      <c r="B13" s="129" t="s">
        <v>49</v>
      </c>
      <c r="C13" s="130">
        <v>1442.48</v>
      </c>
      <c r="D13" s="136">
        <v>1577.33</v>
      </c>
      <c r="E13" s="138">
        <f>D13/C13*100</f>
        <v>109.34848316787753</v>
      </c>
    </row>
    <row r="14" spans="1:5" ht="33.75" customHeight="1" x14ac:dyDescent="0.25">
      <c r="A14" s="127">
        <f>A13+1</f>
        <v>13</v>
      </c>
      <c r="B14" s="129" t="s">
        <v>25</v>
      </c>
      <c r="C14" s="130">
        <v>1455.03</v>
      </c>
      <c r="D14" s="136">
        <v>1576.96</v>
      </c>
      <c r="E14" s="138">
        <f>D14/C14*100</f>
        <v>108.37989594716259</v>
      </c>
    </row>
    <row r="15" spans="1:5" ht="33.75" customHeight="1" x14ac:dyDescent="0.25">
      <c r="A15" s="127">
        <f>A14+1</f>
        <v>14</v>
      </c>
      <c r="B15" s="129" t="s">
        <v>9</v>
      </c>
      <c r="C15" s="130">
        <v>1330.21</v>
      </c>
      <c r="D15" s="136">
        <v>1564.03</v>
      </c>
      <c r="E15" s="138">
        <f>D15/C15*100</f>
        <v>117.57767570533974</v>
      </c>
    </row>
    <row r="16" spans="1:5" ht="22.5" customHeight="1" x14ac:dyDescent="0.25">
      <c r="A16" s="127">
        <f>A15+1</f>
        <v>15</v>
      </c>
      <c r="B16" s="129" t="s">
        <v>36</v>
      </c>
      <c r="C16" s="130">
        <v>1522.11</v>
      </c>
      <c r="D16" s="136">
        <v>1563.04</v>
      </c>
      <c r="E16" s="138">
        <f>D16/C16*100</f>
        <v>102.68903035917248</v>
      </c>
    </row>
    <row r="17" spans="1:5" ht="45" customHeight="1" x14ac:dyDescent="0.25">
      <c r="A17" s="127">
        <f>A16+1</f>
        <v>16</v>
      </c>
      <c r="B17" s="129" t="s">
        <v>11</v>
      </c>
      <c r="C17" s="130">
        <v>1496.79</v>
      </c>
      <c r="D17" s="136">
        <v>1562.88</v>
      </c>
      <c r="E17" s="138">
        <f>D17/C17*100</f>
        <v>104.41544906099054</v>
      </c>
    </row>
    <row r="18" spans="1:5" ht="33.75" customHeight="1" x14ac:dyDescent="0.25">
      <c r="A18" s="127">
        <f>A17+1</f>
        <v>17</v>
      </c>
      <c r="B18" s="129" t="s">
        <v>16</v>
      </c>
      <c r="C18" s="130">
        <v>1489.7</v>
      </c>
      <c r="D18" s="136">
        <v>1532.47</v>
      </c>
      <c r="E18" s="138">
        <f>D18/C18*100</f>
        <v>102.87104786198564</v>
      </c>
    </row>
    <row r="19" spans="1:5" ht="33.75" customHeight="1" x14ac:dyDescent="0.25">
      <c r="A19" s="127">
        <f>A18+1</f>
        <v>18</v>
      </c>
      <c r="B19" s="129" t="s">
        <v>21</v>
      </c>
      <c r="C19" s="130">
        <v>1553.72</v>
      </c>
      <c r="D19" s="136">
        <v>1528.29</v>
      </c>
      <c r="E19" s="138">
        <f>D19/C19*100</f>
        <v>98.363282959606607</v>
      </c>
    </row>
    <row r="20" spans="1:5" ht="56.25" customHeight="1" x14ac:dyDescent="0.25">
      <c r="A20" s="127">
        <f>A19+1</f>
        <v>19</v>
      </c>
      <c r="B20" s="129" t="s">
        <v>14</v>
      </c>
      <c r="C20" s="130">
        <v>1618.13</v>
      </c>
      <c r="D20" s="136">
        <v>1511.52</v>
      </c>
      <c r="E20" s="138">
        <f>D20/C20*100</f>
        <v>93.41153059395721</v>
      </c>
    </row>
    <row r="21" spans="1:5" ht="101.25" customHeight="1" x14ac:dyDescent="0.25">
      <c r="A21" s="127">
        <f>A20+1</f>
        <v>20</v>
      </c>
      <c r="B21" s="129" t="s">
        <v>38</v>
      </c>
      <c r="C21" s="130">
        <v>1381.06</v>
      </c>
      <c r="D21" s="136">
        <v>1494.54</v>
      </c>
      <c r="E21" s="138">
        <f>D21/C21*100</f>
        <v>108.21687689166293</v>
      </c>
    </row>
    <row r="22" spans="1:5" ht="33.75" customHeight="1" x14ac:dyDescent="0.25">
      <c r="A22" s="127">
        <f>A21+1</f>
        <v>21</v>
      </c>
      <c r="B22" s="129" t="s">
        <v>15</v>
      </c>
      <c r="C22" s="130">
        <v>1282.58</v>
      </c>
      <c r="D22" s="136">
        <v>1482.41</v>
      </c>
      <c r="E22" s="138">
        <f>D22/C22*100</f>
        <v>115.58031467822671</v>
      </c>
    </row>
    <row r="23" spans="1:5" ht="45" customHeight="1" x14ac:dyDescent="0.25">
      <c r="A23" s="127">
        <f>A22+1</f>
        <v>22</v>
      </c>
      <c r="B23" s="129" t="s">
        <v>69</v>
      </c>
      <c r="C23" s="130">
        <v>1464.59</v>
      </c>
      <c r="D23" s="136">
        <v>1475.06</v>
      </c>
      <c r="E23" s="138">
        <f>D23/C23*100</f>
        <v>100.71487583555808</v>
      </c>
    </row>
    <row r="24" spans="1:5" ht="45" customHeight="1" x14ac:dyDescent="0.25">
      <c r="A24" s="127">
        <f>A23+1</f>
        <v>23</v>
      </c>
      <c r="B24" s="129" t="s">
        <v>109</v>
      </c>
      <c r="C24" s="130">
        <v>1191.23</v>
      </c>
      <c r="D24" s="136">
        <v>1474.23</v>
      </c>
      <c r="E24" s="138">
        <f>D24/C24*100</f>
        <v>123.7569570947676</v>
      </c>
    </row>
    <row r="25" spans="1:5" ht="33.75" customHeight="1" x14ac:dyDescent="0.25">
      <c r="A25" s="127">
        <f>A24+1</f>
        <v>24</v>
      </c>
      <c r="B25" s="129" t="s">
        <v>4</v>
      </c>
      <c r="C25" s="130">
        <v>1365.61</v>
      </c>
      <c r="D25" s="136">
        <v>1470.91</v>
      </c>
      <c r="E25" s="138">
        <f>D25/C25*100</f>
        <v>107.71083984446513</v>
      </c>
    </row>
    <row r="26" spans="1:5" ht="33.75" customHeight="1" x14ac:dyDescent="0.25">
      <c r="A26" s="127">
        <f>A25+1</f>
        <v>25</v>
      </c>
      <c r="B26" s="129" t="s">
        <v>43</v>
      </c>
      <c r="C26" s="130">
        <v>1378.35</v>
      </c>
      <c r="D26" s="136">
        <v>1467.28</v>
      </c>
      <c r="E26" s="138">
        <f>D26/C26*100</f>
        <v>106.45191714731381</v>
      </c>
    </row>
    <row r="27" spans="1:5" ht="33.75" customHeight="1" x14ac:dyDescent="0.25">
      <c r="A27" s="127">
        <f>A26+1</f>
        <v>26</v>
      </c>
      <c r="B27" s="129" t="s">
        <v>32</v>
      </c>
      <c r="C27" s="130">
        <v>1436.11</v>
      </c>
      <c r="D27" s="136">
        <v>1456.74</v>
      </c>
      <c r="E27" s="138">
        <f>D27/C27*100</f>
        <v>101.43651948666886</v>
      </c>
    </row>
    <row r="28" spans="1:5" ht="33.75" customHeight="1" x14ac:dyDescent="0.25">
      <c r="A28" s="127">
        <f>A27+1</f>
        <v>27</v>
      </c>
      <c r="B28" s="129" t="s">
        <v>37</v>
      </c>
      <c r="C28" s="130">
        <v>1397.6</v>
      </c>
      <c r="D28" s="136">
        <v>1446.36</v>
      </c>
      <c r="E28" s="138">
        <f>D28/C28*100</f>
        <v>103.48883800801374</v>
      </c>
    </row>
    <row r="29" spans="1:5" ht="33.75" customHeight="1" x14ac:dyDescent="0.25">
      <c r="A29" s="127">
        <f>A28+1</f>
        <v>28</v>
      </c>
      <c r="B29" s="129" t="s">
        <v>41</v>
      </c>
      <c r="C29" s="130">
        <v>1418.85</v>
      </c>
      <c r="D29" s="136">
        <v>1437.96</v>
      </c>
      <c r="E29" s="138">
        <f>D29/C29*100</f>
        <v>101.3468654191775</v>
      </c>
    </row>
    <row r="30" spans="1:5" ht="45" customHeight="1" x14ac:dyDescent="0.25">
      <c r="A30" s="127">
        <f>A29+1</f>
        <v>29</v>
      </c>
      <c r="B30" s="129" t="s">
        <v>22</v>
      </c>
      <c r="C30" s="130">
        <v>1391.49</v>
      </c>
      <c r="D30" s="136">
        <v>1436.91</v>
      </c>
      <c r="E30" s="138">
        <f>D30/C30*100</f>
        <v>103.26412694306104</v>
      </c>
    </row>
    <row r="31" spans="1:5" ht="33.75" customHeight="1" x14ac:dyDescent="0.25">
      <c r="A31" s="127">
        <f>A30+1</f>
        <v>30</v>
      </c>
      <c r="B31" s="129" t="s">
        <v>57</v>
      </c>
      <c r="C31" s="130">
        <v>1411.02</v>
      </c>
      <c r="D31" s="136">
        <v>1436.68</v>
      </c>
      <c r="E31" s="138">
        <f>D31/C31*100</f>
        <v>101.81854261456252</v>
      </c>
    </row>
    <row r="32" spans="1:5" ht="33.75" customHeight="1" x14ac:dyDescent="0.25">
      <c r="A32" s="127">
        <f>A31+1</f>
        <v>31</v>
      </c>
      <c r="B32" s="129" t="s">
        <v>28</v>
      </c>
      <c r="C32" s="130">
        <v>1412.5</v>
      </c>
      <c r="D32" s="136">
        <v>1432.05</v>
      </c>
      <c r="E32" s="138">
        <f>D32/C32*100</f>
        <v>101.38407079646016</v>
      </c>
    </row>
    <row r="33" spans="1:5" ht="33.75" customHeight="1" x14ac:dyDescent="0.25">
      <c r="A33" s="127">
        <f>A32+1</f>
        <v>32</v>
      </c>
      <c r="B33" s="129" t="s">
        <v>74</v>
      </c>
      <c r="C33" s="130">
        <v>1210.06</v>
      </c>
      <c r="D33" s="136">
        <v>1429.85</v>
      </c>
      <c r="E33" s="138">
        <f>D33/C33*100</f>
        <v>118.16356213741469</v>
      </c>
    </row>
    <row r="34" spans="1:5" ht="33.75" customHeight="1" x14ac:dyDescent="0.25">
      <c r="A34" s="127">
        <f>A33+1</f>
        <v>33</v>
      </c>
      <c r="B34" s="129" t="s">
        <v>20</v>
      </c>
      <c r="C34" s="130">
        <v>1311.8</v>
      </c>
      <c r="D34" s="136">
        <v>1428.93</v>
      </c>
      <c r="E34" s="138">
        <f>D34/C34*100</f>
        <v>108.9289525842354</v>
      </c>
    </row>
    <row r="35" spans="1:5" ht="33.75" customHeight="1" x14ac:dyDescent="0.25">
      <c r="A35" s="127">
        <f>A34+1</f>
        <v>34</v>
      </c>
      <c r="B35" s="129" t="s">
        <v>31</v>
      </c>
      <c r="C35" s="130">
        <v>1402.19</v>
      </c>
      <c r="D35" s="136">
        <v>1414.26</v>
      </c>
      <c r="E35" s="138">
        <f>D35/C35*100</f>
        <v>100.86079632574759</v>
      </c>
    </row>
    <row r="36" spans="1:5" ht="33.75" customHeight="1" x14ac:dyDescent="0.25">
      <c r="A36" s="127">
        <f>A35+1</f>
        <v>35</v>
      </c>
      <c r="B36" s="129" t="s">
        <v>58</v>
      </c>
      <c r="C36" s="130">
        <v>1370.17</v>
      </c>
      <c r="D36" s="136">
        <v>1407.96</v>
      </c>
      <c r="E36" s="138">
        <f>D36/C36*100</f>
        <v>102.7580519205646</v>
      </c>
    </row>
    <row r="37" spans="1:5" ht="45" customHeight="1" x14ac:dyDescent="0.25">
      <c r="A37" s="127">
        <f>A36+1</f>
        <v>36</v>
      </c>
      <c r="B37" s="129" t="s">
        <v>81</v>
      </c>
      <c r="C37" s="130">
        <v>1224.8</v>
      </c>
      <c r="D37" s="136">
        <v>1401.66</v>
      </c>
      <c r="E37" s="138">
        <f>D37/C37*100</f>
        <v>114.43990855649903</v>
      </c>
    </row>
    <row r="38" spans="1:5" ht="45" customHeight="1" x14ac:dyDescent="0.25">
      <c r="A38" s="127">
        <f>A37+1</f>
        <v>37</v>
      </c>
      <c r="B38" s="129" t="s">
        <v>27</v>
      </c>
      <c r="C38" s="130">
        <v>1264.02</v>
      </c>
      <c r="D38" s="136">
        <v>1365.57</v>
      </c>
      <c r="E38" s="138">
        <f>D38/C38*100</f>
        <v>108.03389186879954</v>
      </c>
    </row>
    <row r="39" spans="1:5" ht="67.5" customHeight="1" x14ac:dyDescent="0.25">
      <c r="A39" s="127">
        <f>A38+1</f>
        <v>38</v>
      </c>
      <c r="B39" s="129" t="s">
        <v>89</v>
      </c>
      <c r="C39" s="130">
        <v>1313.95</v>
      </c>
      <c r="D39" s="136">
        <v>1362.89</v>
      </c>
      <c r="E39" s="138">
        <f>D39/C39*100</f>
        <v>103.72464705658511</v>
      </c>
    </row>
    <row r="40" spans="1:5" ht="67.5" customHeight="1" x14ac:dyDescent="0.25">
      <c r="A40" s="127">
        <f>A39+1</f>
        <v>39</v>
      </c>
      <c r="B40" s="129" t="s">
        <v>54</v>
      </c>
      <c r="C40" s="130">
        <v>1267.6099999999999</v>
      </c>
      <c r="D40" s="136">
        <v>1352.34</v>
      </c>
      <c r="E40" s="138">
        <f>D40/C40*100</f>
        <v>106.68423253208795</v>
      </c>
    </row>
    <row r="41" spans="1:5" ht="67.5" customHeight="1" x14ac:dyDescent="0.25">
      <c r="A41" s="127">
        <f>A40+1</f>
        <v>40</v>
      </c>
      <c r="B41" s="129" t="s">
        <v>68</v>
      </c>
      <c r="C41" s="130">
        <v>1268.47</v>
      </c>
      <c r="D41" s="136">
        <v>1352.26</v>
      </c>
      <c r="E41" s="138">
        <f>D41/C41*100</f>
        <v>106.60559571767563</v>
      </c>
    </row>
    <row r="42" spans="1:5" ht="45" customHeight="1" x14ac:dyDescent="0.25">
      <c r="A42" s="127">
        <f>A41+1</f>
        <v>41</v>
      </c>
      <c r="B42" s="129" t="s">
        <v>64</v>
      </c>
      <c r="C42" s="130">
        <v>1305.9100000000001</v>
      </c>
      <c r="D42" s="136">
        <v>1333.25</v>
      </c>
      <c r="E42" s="138">
        <f>D42/C42*100</f>
        <v>102.09355928050172</v>
      </c>
    </row>
    <row r="43" spans="1:5" ht="33.75" customHeight="1" x14ac:dyDescent="0.25">
      <c r="A43" s="127">
        <f>A42+1</f>
        <v>42</v>
      </c>
      <c r="B43" s="129" t="s">
        <v>62</v>
      </c>
      <c r="C43" s="130">
        <v>1363.71</v>
      </c>
      <c r="D43" s="136">
        <v>1329.28</v>
      </c>
      <c r="E43" s="138">
        <f>D43/C43*100</f>
        <v>97.475269668771219</v>
      </c>
    </row>
    <row r="44" spans="1:5" ht="45" customHeight="1" x14ac:dyDescent="0.25">
      <c r="A44" s="127">
        <f>A43+1</f>
        <v>43</v>
      </c>
      <c r="B44" s="129" t="s">
        <v>8</v>
      </c>
      <c r="C44" s="130">
        <v>1854.45</v>
      </c>
      <c r="D44" s="136">
        <v>1324.94</v>
      </c>
      <c r="E44" s="138">
        <f>D44/C44*100</f>
        <v>71.446520531694034</v>
      </c>
    </row>
    <row r="45" spans="1:5" ht="45" customHeight="1" x14ac:dyDescent="0.25">
      <c r="A45" s="127">
        <f>A44+1</f>
        <v>44</v>
      </c>
      <c r="B45" s="129" t="s">
        <v>48</v>
      </c>
      <c r="C45" s="130">
        <v>1310.0999999999999</v>
      </c>
      <c r="D45" s="136">
        <v>1324.53</v>
      </c>
      <c r="E45" s="138">
        <f>D45/C45*100</f>
        <v>101.10144263796657</v>
      </c>
    </row>
    <row r="46" spans="1:5" ht="45" customHeight="1" x14ac:dyDescent="0.25">
      <c r="A46" s="127">
        <f>A45+1</f>
        <v>45</v>
      </c>
      <c r="B46" s="129" t="s">
        <v>12</v>
      </c>
      <c r="C46" s="130">
        <v>1346.04</v>
      </c>
      <c r="D46" s="136">
        <v>1323.1</v>
      </c>
      <c r="E46" s="138">
        <f>D46/C46*100</f>
        <v>98.295741582716701</v>
      </c>
    </row>
    <row r="47" spans="1:5" ht="45" customHeight="1" x14ac:dyDescent="0.25">
      <c r="A47" s="127">
        <f>A46+1</f>
        <v>46</v>
      </c>
      <c r="B47" s="129" t="s">
        <v>53</v>
      </c>
      <c r="C47" s="130">
        <v>1303.31</v>
      </c>
      <c r="D47" s="136">
        <v>1317.39</v>
      </c>
      <c r="E47" s="138">
        <f>D47/C47*100</f>
        <v>101.08032624624994</v>
      </c>
    </row>
    <row r="48" spans="1:5" ht="45" customHeight="1" x14ac:dyDescent="0.25">
      <c r="A48" s="127">
        <f>A47+1</f>
        <v>47</v>
      </c>
      <c r="B48" s="129" t="s">
        <v>47</v>
      </c>
      <c r="C48" s="130">
        <v>1421.07</v>
      </c>
      <c r="D48" s="136">
        <v>1305.6300000000001</v>
      </c>
      <c r="E48" s="138">
        <f>D48/C48*100</f>
        <v>91.876543731132188</v>
      </c>
    </row>
    <row r="49" spans="1:5" ht="45" customHeight="1" x14ac:dyDescent="0.25">
      <c r="A49" s="127">
        <f>A48+1</f>
        <v>48</v>
      </c>
      <c r="B49" s="129" t="s">
        <v>35</v>
      </c>
      <c r="C49" s="130">
        <v>1267.49</v>
      </c>
      <c r="D49" s="136">
        <v>1303.17</v>
      </c>
      <c r="E49" s="138">
        <f>D49/C49*100</f>
        <v>102.81501234723747</v>
      </c>
    </row>
    <row r="50" spans="1:5" ht="22.5" customHeight="1" x14ac:dyDescent="0.25">
      <c r="A50" s="127">
        <f>A49+1</f>
        <v>49</v>
      </c>
      <c r="B50" s="129" t="s">
        <v>29</v>
      </c>
      <c r="C50" s="130">
        <v>1244.6400000000001</v>
      </c>
      <c r="D50" s="136">
        <v>1301.07</v>
      </c>
      <c r="E50" s="138">
        <f>D50/C50*100</f>
        <v>104.5338411106826</v>
      </c>
    </row>
    <row r="51" spans="1:5" ht="45" customHeight="1" x14ac:dyDescent="0.25">
      <c r="A51" s="127">
        <f>A50+1</f>
        <v>50</v>
      </c>
      <c r="B51" s="129" t="s">
        <v>40</v>
      </c>
      <c r="C51" s="130">
        <v>1304.02</v>
      </c>
      <c r="D51" s="136">
        <v>1299.3699999999999</v>
      </c>
      <c r="E51" s="138">
        <f>D51/C51*100</f>
        <v>99.64341037714145</v>
      </c>
    </row>
    <row r="52" spans="1:5" ht="33.75" customHeight="1" x14ac:dyDescent="0.25">
      <c r="A52" s="127">
        <f>A51+1</f>
        <v>51</v>
      </c>
      <c r="B52" s="129" t="s">
        <v>55</v>
      </c>
      <c r="C52" s="130">
        <v>1226.05</v>
      </c>
      <c r="D52" s="136">
        <v>1298.82</v>
      </c>
      <c r="E52" s="138">
        <f>D52/C52*100</f>
        <v>105.93532074548347</v>
      </c>
    </row>
    <row r="53" spans="1:5" ht="33.75" customHeight="1" x14ac:dyDescent="0.25">
      <c r="A53" s="127">
        <f>A52+1</f>
        <v>52</v>
      </c>
      <c r="B53" s="129" t="s">
        <v>34</v>
      </c>
      <c r="C53" s="130">
        <v>1285.1400000000001</v>
      </c>
      <c r="D53" s="136">
        <v>1296.57</v>
      </c>
      <c r="E53" s="138">
        <f>D53/C53*100</f>
        <v>100.88939726411128</v>
      </c>
    </row>
    <row r="54" spans="1:5" ht="33.75" customHeight="1" x14ac:dyDescent="0.25">
      <c r="A54" s="127">
        <f>A53+1</f>
        <v>53</v>
      </c>
      <c r="B54" s="129" t="s">
        <v>67</v>
      </c>
      <c r="C54" s="130">
        <v>1220.1300000000001</v>
      </c>
      <c r="D54" s="136">
        <v>1288.74</v>
      </c>
      <c r="E54" s="138">
        <f>D54/C54*100</f>
        <v>105.62317130141869</v>
      </c>
    </row>
    <row r="55" spans="1:5" ht="33.75" customHeight="1" x14ac:dyDescent="0.25">
      <c r="A55" s="127">
        <f>A54+1</f>
        <v>54</v>
      </c>
      <c r="B55" s="129" t="s">
        <v>78</v>
      </c>
      <c r="C55" s="130">
        <v>1345.1</v>
      </c>
      <c r="D55" s="136">
        <v>1283.8800000000001</v>
      </c>
      <c r="E55" s="138">
        <f>D55/C55*100</f>
        <v>95.448665526726657</v>
      </c>
    </row>
    <row r="56" spans="1:5" ht="33.75" customHeight="1" x14ac:dyDescent="0.25">
      <c r="A56" s="127">
        <f>A55+1</f>
        <v>55</v>
      </c>
      <c r="B56" s="129" t="s">
        <v>59</v>
      </c>
      <c r="C56" s="130">
        <v>1134.1300000000001</v>
      </c>
      <c r="D56" s="136">
        <v>1240.79</v>
      </c>
      <c r="E56" s="138">
        <f>D56/C56*100</f>
        <v>109.4045656141712</v>
      </c>
    </row>
    <row r="57" spans="1:5" ht="33.75" customHeight="1" x14ac:dyDescent="0.25">
      <c r="A57" s="127">
        <f>A56+1</f>
        <v>56</v>
      </c>
      <c r="B57" s="129" t="s">
        <v>71</v>
      </c>
      <c r="C57" s="130">
        <v>1232.9100000000001</v>
      </c>
      <c r="D57" s="136">
        <v>1235.6199999999999</v>
      </c>
      <c r="E57" s="138">
        <f>D57/C57*100</f>
        <v>100.21980517637132</v>
      </c>
    </row>
    <row r="58" spans="1:5" ht="33.75" customHeight="1" x14ac:dyDescent="0.25">
      <c r="A58" s="127">
        <f>A57+1</f>
        <v>57</v>
      </c>
      <c r="B58" s="129" t="s">
        <v>17</v>
      </c>
      <c r="C58" s="130">
        <v>1214.1300000000001</v>
      </c>
      <c r="D58" s="136">
        <v>1227.27</v>
      </c>
      <c r="E58" s="138">
        <f>D58/C58*100</f>
        <v>101.08225643053051</v>
      </c>
    </row>
    <row r="59" spans="1:5" ht="33.75" customHeight="1" x14ac:dyDescent="0.25">
      <c r="A59" s="127">
        <f>A58+1</f>
        <v>58</v>
      </c>
      <c r="B59" s="129" t="s">
        <v>61</v>
      </c>
      <c r="C59" s="130">
        <v>1183.83</v>
      </c>
      <c r="D59" s="136">
        <v>1225.48</v>
      </c>
      <c r="E59" s="138">
        <f>D59/C59*100</f>
        <v>103.51824163942457</v>
      </c>
    </row>
    <row r="60" spans="1:5" ht="78.75" customHeight="1" x14ac:dyDescent="0.25">
      <c r="A60" s="127">
        <f>A59+1</f>
        <v>59</v>
      </c>
      <c r="B60" s="129" t="s">
        <v>75</v>
      </c>
      <c r="C60" s="130">
        <v>1171.33</v>
      </c>
      <c r="D60" s="136">
        <v>1225.07</v>
      </c>
      <c r="E60" s="138">
        <f>D60/C60*100</f>
        <v>104.58794703456755</v>
      </c>
    </row>
    <row r="61" spans="1:5" ht="67.5" customHeight="1" x14ac:dyDescent="0.25">
      <c r="A61" s="127">
        <f>A60+1</f>
        <v>60</v>
      </c>
      <c r="B61" s="129" t="s">
        <v>84</v>
      </c>
      <c r="C61" s="130">
        <v>1271.81</v>
      </c>
      <c r="D61" s="136">
        <v>1220.27</v>
      </c>
      <c r="E61" s="138">
        <f>D61/C61*100</f>
        <v>95.947507882466724</v>
      </c>
    </row>
    <row r="62" spans="1:5" ht="191.25" customHeight="1" x14ac:dyDescent="0.25">
      <c r="A62" s="127">
        <f>A61+1</f>
        <v>61</v>
      </c>
      <c r="B62" s="129" t="s">
        <v>24</v>
      </c>
      <c r="C62" s="130">
        <v>1270.03</v>
      </c>
      <c r="D62" s="136">
        <v>1212.23</v>
      </c>
      <c r="E62" s="138">
        <f>D62/C62*100</f>
        <v>95.448926403313308</v>
      </c>
    </row>
    <row r="63" spans="1:5" ht="33.75" customHeight="1" x14ac:dyDescent="0.25">
      <c r="A63" s="127">
        <f>A62+1</f>
        <v>62</v>
      </c>
      <c r="B63" s="129" t="s">
        <v>42</v>
      </c>
      <c r="C63" s="130">
        <v>1200.7</v>
      </c>
      <c r="D63" s="136">
        <v>1202.2</v>
      </c>
      <c r="E63" s="138">
        <f>D63/C63*100</f>
        <v>100.12492712584327</v>
      </c>
    </row>
    <row r="64" spans="1:5" ht="33.75" customHeight="1" x14ac:dyDescent="0.25">
      <c r="A64" s="127">
        <f>A63+1</f>
        <v>63</v>
      </c>
      <c r="B64" s="129" t="s">
        <v>46</v>
      </c>
      <c r="C64" s="130">
        <v>1135.57</v>
      </c>
      <c r="D64" s="136">
        <v>1182.07</v>
      </c>
      <c r="E64" s="138">
        <f>D64/C64*100</f>
        <v>104.09485985011932</v>
      </c>
    </row>
    <row r="65" spans="1:5" ht="33.75" customHeight="1" x14ac:dyDescent="0.25">
      <c r="A65" s="127">
        <f>A64+1</f>
        <v>64</v>
      </c>
      <c r="B65" s="129" t="s">
        <v>44</v>
      </c>
      <c r="C65" s="130">
        <v>1115.8</v>
      </c>
      <c r="D65" s="136">
        <v>1168.21</v>
      </c>
      <c r="E65" s="138">
        <f>D65/C65*100</f>
        <v>104.69707832944972</v>
      </c>
    </row>
    <row r="66" spans="1:5" ht="33.75" customHeight="1" x14ac:dyDescent="0.25">
      <c r="A66" s="127">
        <f>A65+1</f>
        <v>65</v>
      </c>
      <c r="B66" s="129" t="s">
        <v>70</v>
      </c>
      <c r="C66" s="130">
        <v>1113.73</v>
      </c>
      <c r="D66" s="136">
        <v>1160.1400000000001</v>
      </c>
      <c r="E66" s="138">
        <f>D66/C66*100</f>
        <v>104.1670781966904</v>
      </c>
    </row>
    <row r="67" spans="1:5" ht="45" customHeight="1" x14ac:dyDescent="0.25">
      <c r="A67" s="127">
        <f>A66+1</f>
        <v>66</v>
      </c>
      <c r="B67" s="129" t="s">
        <v>76</v>
      </c>
      <c r="C67" s="130">
        <v>1094.99</v>
      </c>
      <c r="D67" s="136">
        <v>1154.6199999999999</v>
      </c>
      <c r="E67" s="138">
        <f>D67/C67*100</f>
        <v>105.44571183298477</v>
      </c>
    </row>
    <row r="68" spans="1:5" ht="33.75" customHeight="1" x14ac:dyDescent="0.25">
      <c r="A68" s="127">
        <f>A67+1</f>
        <v>67</v>
      </c>
      <c r="B68" s="129" t="s">
        <v>72</v>
      </c>
      <c r="C68" s="130">
        <v>1038.6400000000001</v>
      </c>
      <c r="D68" s="136">
        <v>1141.99</v>
      </c>
      <c r="E68" s="138">
        <f>D68/C68*100</f>
        <v>109.95051220827234</v>
      </c>
    </row>
    <row r="69" spans="1:5" ht="33.75" customHeight="1" x14ac:dyDescent="0.25">
      <c r="A69" s="127">
        <f>A68+1</f>
        <v>68</v>
      </c>
      <c r="B69" s="129" t="s">
        <v>79</v>
      </c>
      <c r="C69" s="130">
        <v>1264.3699999999999</v>
      </c>
      <c r="D69" s="136">
        <v>1133.6300000000001</v>
      </c>
      <c r="E69" s="138">
        <f>D69/C69*100</f>
        <v>89.659672406020405</v>
      </c>
    </row>
    <row r="70" spans="1:5" ht="33.75" customHeight="1" x14ac:dyDescent="0.25">
      <c r="A70" s="127">
        <f>A69+1</f>
        <v>69</v>
      </c>
      <c r="B70" s="129" t="s">
        <v>23</v>
      </c>
      <c r="C70" s="130">
        <v>1498.66</v>
      </c>
      <c r="D70" s="136">
        <v>1127.6300000000001</v>
      </c>
      <c r="E70" s="138">
        <f>D70/C70*100</f>
        <v>75.242550011343468</v>
      </c>
    </row>
    <row r="71" spans="1:5" ht="33.75" customHeight="1" x14ac:dyDescent="0.25">
      <c r="A71" s="127">
        <f>A70+1</f>
        <v>70</v>
      </c>
      <c r="B71" s="129" t="s">
        <v>51</v>
      </c>
      <c r="C71" s="130">
        <v>1072.6500000000001</v>
      </c>
      <c r="D71" s="136">
        <v>1113.5899999999999</v>
      </c>
      <c r="E71" s="138">
        <f>D71/C71*100</f>
        <v>103.81671561087025</v>
      </c>
    </row>
    <row r="72" spans="1:5" ht="33.75" customHeight="1" x14ac:dyDescent="0.25">
      <c r="A72" s="127">
        <f>A71+1</f>
        <v>71</v>
      </c>
      <c r="B72" s="129" t="s">
        <v>19</v>
      </c>
      <c r="C72" s="130">
        <v>1103.57</v>
      </c>
      <c r="D72" s="136">
        <v>1113.52</v>
      </c>
      <c r="E72" s="138">
        <f>D72/C72*100</f>
        <v>100.90161929012207</v>
      </c>
    </row>
    <row r="73" spans="1:5" ht="45" customHeight="1" x14ac:dyDescent="0.25">
      <c r="A73" s="127">
        <f>A72+1</f>
        <v>72</v>
      </c>
      <c r="B73" s="129" t="s">
        <v>90</v>
      </c>
      <c r="C73" s="130">
        <v>1094.43</v>
      </c>
      <c r="D73" s="136">
        <v>1099.07</v>
      </c>
      <c r="E73" s="138">
        <f>D73/C73*100</f>
        <v>100.42396498633993</v>
      </c>
    </row>
    <row r="74" spans="1:5" ht="22.5" customHeight="1" x14ac:dyDescent="0.25">
      <c r="A74" s="127">
        <f>A73+1</f>
        <v>73</v>
      </c>
      <c r="B74" s="129" t="s">
        <v>63</v>
      </c>
      <c r="C74" s="130">
        <v>1172.02</v>
      </c>
      <c r="D74" s="136">
        <v>1094.49</v>
      </c>
      <c r="E74" s="138">
        <f>D74/C74*100</f>
        <v>93.384925171925389</v>
      </c>
    </row>
    <row r="75" spans="1:5" ht="33.75" customHeight="1" x14ac:dyDescent="0.25">
      <c r="A75" s="127">
        <f>A74+1</f>
        <v>74</v>
      </c>
      <c r="B75" s="129" t="s">
        <v>56</v>
      </c>
      <c r="C75" s="130">
        <v>1084.58</v>
      </c>
      <c r="D75" s="136">
        <v>1092.06</v>
      </c>
      <c r="E75" s="138">
        <f>D75/C75*100</f>
        <v>100.68966788987441</v>
      </c>
    </row>
    <row r="76" spans="1:5" ht="56.25" customHeight="1" x14ac:dyDescent="0.25">
      <c r="A76" s="127">
        <f>A75+1</f>
        <v>75</v>
      </c>
      <c r="B76" s="129" t="s">
        <v>65</v>
      </c>
      <c r="C76" s="130">
        <v>1076.5999999999999</v>
      </c>
      <c r="D76" s="136">
        <v>1090.45</v>
      </c>
      <c r="E76" s="138">
        <f>D76/C76*100</f>
        <v>101.28645736578117</v>
      </c>
    </row>
    <row r="77" spans="1:5" ht="33.75" customHeight="1" x14ac:dyDescent="0.25">
      <c r="A77" s="127">
        <f>A76+1</f>
        <v>76</v>
      </c>
      <c r="B77" s="129" t="s">
        <v>80</v>
      </c>
      <c r="C77" s="130">
        <v>1061.1099999999999</v>
      </c>
      <c r="D77" s="136">
        <v>1075.06</v>
      </c>
      <c r="E77" s="138">
        <f>D77/C77*100</f>
        <v>101.31466106247231</v>
      </c>
    </row>
    <row r="78" spans="1:5" ht="33.75" customHeight="1" x14ac:dyDescent="0.25">
      <c r="A78" s="127">
        <f>A77+1</f>
        <v>77</v>
      </c>
      <c r="B78" s="129" t="s">
        <v>26</v>
      </c>
      <c r="C78" s="130">
        <v>1233.82</v>
      </c>
      <c r="D78" s="136">
        <v>1075.05</v>
      </c>
      <c r="E78" s="138">
        <f>D78/C78*100</f>
        <v>87.131834465319088</v>
      </c>
    </row>
    <row r="79" spans="1:5" ht="33.75" customHeight="1" x14ac:dyDescent="0.25">
      <c r="A79" s="127">
        <f>A78+1</f>
        <v>78</v>
      </c>
      <c r="B79" s="129" t="s">
        <v>83</v>
      </c>
      <c r="C79" s="130">
        <v>996.11</v>
      </c>
      <c r="D79" s="136">
        <v>1040.43</v>
      </c>
      <c r="E79" s="138">
        <f>D79/C79*100</f>
        <v>104.44930780737067</v>
      </c>
    </row>
    <row r="80" spans="1:5" ht="33.75" customHeight="1" x14ac:dyDescent="0.25">
      <c r="A80" s="127">
        <f>A79+1</f>
        <v>79</v>
      </c>
      <c r="B80" s="129" t="s">
        <v>77</v>
      </c>
      <c r="C80" s="130">
        <v>1039.73</v>
      </c>
      <c r="D80" s="136">
        <v>1005.53</v>
      </c>
      <c r="E80" s="138">
        <f>D80/C80*100</f>
        <v>96.710684504631004</v>
      </c>
    </row>
    <row r="81" spans="1:5" ht="33.75" customHeight="1" x14ac:dyDescent="0.25">
      <c r="A81" s="127">
        <f>A80+1</f>
        <v>80</v>
      </c>
      <c r="B81" s="129" t="s">
        <v>86</v>
      </c>
      <c r="C81" s="130">
        <v>914.88</v>
      </c>
      <c r="D81" s="136">
        <v>987.43</v>
      </c>
      <c r="E81" s="138">
        <f>D81/C81*100</f>
        <v>107.93000174886322</v>
      </c>
    </row>
    <row r="82" spans="1:5" ht="33.75" customHeight="1" x14ac:dyDescent="0.25">
      <c r="A82" s="127">
        <f>A81+1</f>
        <v>81</v>
      </c>
      <c r="B82" s="129" t="s">
        <v>82</v>
      </c>
      <c r="C82" s="130">
        <v>967.01</v>
      </c>
      <c r="D82" s="136">
        <v>982.85</v>
      </c>
      <c r="E82" s="138">
        <f>D82/C82*100</f>
        <v>101.63803890342396</v>
      </c>
    </row>
    <row r="83" spans="1:5" ht="56.25" customHeight="1" x14ac:dyDescent="0.25">
      <c r="A83" s="127">
        <f>A82+1</f>
        <v>82</v>
      </c>
      <c r="B83" s="129" t="s">
        <v>85</v>
      </c>
      <c r="C83" s="130">
        <v>971</v>
      </c>
      <c r="D83" s="136">
        <v>972.57</v>
      </c>
      <c r="E83" s="138">
        <f>D83/C83*100</f>
        <v>100.16168898043254</v>
      </c>
    </row>
    <row r="84" spans="1:5" ht="56.25" customHeight="1" x14ac:dyDescent="0.25">
      <c r="A84" s="127">
        <f>A83+1</f>
        <v>83</v>
      </c>
      <c r="B84" s="129" t="s">
        <v>73</v>
      </c>
      <c r="C84" s="130">
        <v>950.13</v>
      </c>
      <c r="D84" s="136">
        <v>970.78</v>
      </c>
      <c r="E84" s="138">
        <f>D84/C84*100</f>
        <v>102.17338679970109</v>
      </c>
    </row>
    <row r="85" spans="1:5" x14ac:dyDescent="0.25">
      <c r="A85" s="127">
        <f>A84+1</f>
        <v>84</v>
      </c>
      <c r="B85" s="129" t="s">
        <v>88</v>
      </c>
      <c r="C85" s="130">
        <v>981.25</v>
      </c>
      <c r="D85" s="136">
        <v>950.74</v>
      </c>
      <c r="E85" s="138">
        <f>D85/C85*100</f>
        <v>96.890700636942668</v>
      </c>
    </row>
    <row r="86" spans="1:5" x14ac:dyDescent="0.25">
      <c r="A86" s="127">
        <f>A85+1</f>
        <v>85</v>
      </c>
      <c r="B86" s="129" t="s">
        <v>52</v>
      </c>
      <c r="C86" s="130">
        <v>928.69</v>
      </c>
      <c r="D86" s="136">
        <v>950.68</v>
      </c>
      <c r="E86" s="138">
        <f>D86/C86*100</f>
        <v>102.36785148973284</v>
      </c>
    </row>
    <row r="87" spans="1:5" x14ac:dyDescent="0.25">
      <c r="A87" s="127">
        <f>A86+1</f>
        <v>86</v>
      </c>
      <c r="B87" s="129" t="s">
        <v>87</v>
      </c>
      <c r="C87" s="130">
        <v>900.67</v>
      </c>
      <c r="D87" s="136">
        <v>947.64</v>
      </c>
      <c r="E87" s="138">
        <f>D87/C87*100</f>
        <v>105.21500660619316</v>
      </c>
    </row>
    <row r="88" spans="1:5" x14ac:dyDescent="0.25">
      <c r="A88" s="127">
        <f>A87+1</f>
        <v>87</v>
      </c>
      <c r="B88" s="129" t="s">
        <v>66</v>
      </c>
      <c r="C88" s="130">
        <v>898.08</v>
      </c>
      <c r="D88" s="136">
        <v>934.02</v>
      </c>
      <c r="E88" s="138">
        <f>D88/C88*100</f>
        <v>104.00187065740245</v>
      </c>
    </row>
    <row r="89" spans="1:5" x14ac:dyDescent="0.25">
      <c r="A89" s="127">
        <f>A88+1</f>
        <v>88</v>
      </c>
      <c r="B89" s="129" t="s">
        <v>91</v>
      </c>
      <c r="C89" s="130">
        <v>707.55</v>
      </c>
      <c r="D89" s="136">
        <v>777.95</v>
      </c>
      <c r="E89" s="138">
        <f>D89/C89*100</f>
        <v>109.94982686735921</v>
      </c>
    </row>
    <row r="90" spans="1:5" x14ac:dyDescent="0.25">
      <c r="B90"/>
    </row>
    <row r="91" spans="1:5" x14ac:dyDescent="0.25">
      <c r="B91"/>
    </row>
    <row r="92" spans="1:5" x14ac:dyDescent="0.25">
      <c r="B92"/>
    </row>
    <row r="93" spans="1:5" x14ac:dyDescent="0.25">
      <c r="B93" s="126"/>
    </row>
    <row r="94" spans="1:5" x14ac:dyDescent="0.25">
      <c r="B94"/>
    </row>
    <row r="95" spans="1:5" x14ac:dyDescent="0.25">
      <c r="B95"/>
    </row>
    <row r="96" spans="1:5" x14ac:dyDescent="0.25">
      <c r="B96"/>
    </row>
    <row r="97" spans="2:2" x14ac:dyDescent="0.25">
      <c r="B97" s="126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 s="126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 s="126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 s="126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 s="126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 s="126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 s="126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 s="126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 s="126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 s="126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 s="126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 s="126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 s="126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 s="126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 s="126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 s="126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 s="126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 s="126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 s="126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 s="126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 s="126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 s="126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 s="126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 s="126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 s="126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 s="126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 s="126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 s="126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 s="126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 s="126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 s="126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 s="126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 s="126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 s="126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 s="126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 s="126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 s="126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 s="126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 s="126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 s="126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 s="126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 s="126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 s="126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 s="126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 s="126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 s="126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 s="126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 s="126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 s="126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 s="126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 s="126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 s="126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 s="126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 s="126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 s="126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 s="126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 s="126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 s="126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 s="126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 s="126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 s="126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 s="126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 s="126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 s="126"/>
    </row>
    <row r="350" spans="2:2" x14ac:dyDescent="0.25">
      <c r="B350"/>
    </row>
    <row r="351" spans="2:2" x14ac:dyDescent="0.25">
      <c r="B351"/>
    </row>
  </sheetData>
  <sortState ref="A3:E351">
    <sortCondition descending="1"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Сводная по данному исследованию</vt:lpstr>
      <vt:lpstr>сводная исследование 2017</vt:lpstr>
      <vt:lpstr>Девочки подробная</vt:lpstr>
      <vt:lpstr>Девочки сводная</vt:lpstr>
      <vt:lpstr>Мальчики подробная</vt:lpstr>
      <vt:lpstr>Мальчики сводная</vt:lpstr>
      <vt:lpstr>Канцелярские товары</vt:lpstr>
      <vt:lpstr>Цветы</vt:lpstr>
      <vt:lpstr>Детские кроссовки</vt:lpstr>
      <vt:lpstr>Брюки Сорочка Джемпер 2018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olgab</dc:creator>
  <cp:lastModifiedBy>toshiba</cp:lastModifiedBy>
  <dcterms:created xsi:type="dcterms:W3CDTF">2018-08-17T12:52:53Z</dcterms:created>
  <dcterms:modified xsi:type="dcterms:W3CDTF">2018-08-26T12:36:18Z</dcterms:modified>
</cp:coreProperties>
</file>